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4365" windowWidth="16515" windowHeight="4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<sst xmlns="http://schemas.openxmlformats.org/spreadsheetml/2006/main" count="122" uniqueCount="115">
  <si>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</si>
  <si>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</si>
  <si>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гордского округа г. Уфа" за  2010 год</t>
  </si>
  <si>
    <t>Адрес</t>
  </si>
  <si>
    <t>Исходные данные для расчета</t>
  </si>
  <si>
    <t>Год ввода</t>
  </si>
  <si>
    <t xml:space="preserve">Общая площадь жилых помещений, кв. м. </t>
  </si>
  <si>
    <t>Количество этажей</t>
  </si>
  <si>
    <t>Количество лифтов</t>
  </si>
  <si>
    <t xml:space="preserve">Убираемая площадь (приведенная), кв. м. </t>
  </si>
  <si>
    <t xml:space="preserve">     асфальт, кв. м. </t>
  </si>
  <si>
    <t xml:space="preserve">     газон, кв. м. </t>
  </si>
  <si>
    <t xml:space="preserve">Убираемая площадь лест. клеток, кв. м. </t>
  </si>
  <si>
    <t>Количество квартир</t>
  </si>
  <si>
    <t>Количество проживающих</t>
  </si>
  <si>
    <t xml:space="preserve">Количество выполненных  заявок </t>
  </si>
  <si>
    <t xml:space="preserve">Степень благоустройства жилых помещений </t>
  </si>
  <si>
    <t>Статьи доходов</t>
  </si>
  <si>
    <t>Сумма, руб.</t>
  </si>
  <si>
    <t>Задолженность на 01.01.2010г.</t>
  </si>
  <si>
    <t xml:space="preserve">Начислено населению </t>
  </si>
  <si>
    <t>Начислено арендаторам</t>
  </si>
  <si>
    <t>Начислено за  рекламу</t>
  </si>
  <si>
    <t>Поступление</t>
  </si>
  <si>
    <t>Задолженность на 01.01.2011г.</t>
  </si>
  <si>
    <t>Статьи расходов</t>
  </si>
  <si>
    <t xml:space="preserve">Санитарное содержание </t>
  </si>
  <si>
    <t>Уборка территории</t>
  </si>
  <si>
    <t xml:space="preserve">Механизированная уборка </t>
  </si>
  <si>
    <t>Уборка мусоропровода</t>
  </si>
  <si>
    <t>Уборка лестничных клеток</t>
  </si>
  <si>
    <t>Услуги операторов</t>
  </si>
  <si>
    <t>Вывоз крупногабаритного мусора</t>
  </si>
  <si>
    <t>Вывоз твердых бытовых отходов</t>
  </si>
  <si>
    <t>Обследование вентканалов</t>
  </si>
  <si>
    <t>Обследование дымоходов</t>
  </si>
  <si>
    <t xml:space="preserve">Дезинсекция </t>
  </si>
  <si>
    <t>Дератизация</t>
  </si>
  <si>
    <t xml:space="preserve"> Текущий ремонт</t>
  </si>
  <si>
    <t xml:space="preserve">Ремонт розлива </t>
  </si>
  <si>
    <t>Ремонт лестничной клетки</t>
  </si>
  <si>
    <t>Ремонт мягкой кровли</t>
  </si>
  <si>
    <t>Ремонт межпанельных швов</t>
  </si>
  <si>
    <t>Ремонт шиферной кровли</t>
  </si>
  <si>
    <t>Техническое обслуживание конструктивных элементов</t>
  </si>
  <si>
    <t>а) Профилактический осмотр</t>
  </si>
  <si>
    <t>б) Набор работ</t>
  </si>
  <si>
    <t>Очистка кровли и козырьков от снега и наледи</t>
  </si>
  <si>
    <t>Ремонт металлических дверей</t>
  </si>
  <si>
    <t>Плотницкие работы (смена замка, ремонт окон, дверей, обрамлений  и прочие)</t>
  </si>
  <si>
    <t>Общестроительные работы (ремонт и окраска дверей, цоколя, фасадов и прочие)</t>
  </si>
  <si>
    <t>Смена и ремонт мусоропроводных клапанов</t>
  </si>
  <si>
    <t>Ремонт крыльца, козырьков</t>
  </si>
  <si>
    <t>Утепление стен жидким керамическим материалом</t>
  </si>
  <si>
    <t>Обследование домов</t>
  </si>
  <si>
    <t>Установка и ремонт металлических дверей</t>
  </si>
  <si>
    <t>в) Непредвиденные работы</t>
  </si>
  <si>
    <t>Техническое обслуживание внутридомового инженерного оборудования</t>
  </si>
  <si>
    <t>а)  Профилактический осмотр</t>
  </si>
  <si>
    <t>Опрессовка</t>
  </si>
  <si>
    <t>Смена вентилей и сгонов</t>
  </si>
  <si>
    <t>Установка радиаторов</t>
  </si>
  <si>
    <t>Установка и ремонт водомера</t>
  </si>
  <si>
    <t>Смена канализационных труб</t>
  </si>
  <si>
    <t>Смена отдельных участков труб</t>
  </si>
  <si>
    <t>Смена и ремонт задвижек</t>
  </si>
  <si>
    <t>Замер сопротивления изоляции электропроводки</t>
  </si>
  <si>
    <t>Смена электросчетчика, электромонтажные работы</t>
  </si>
  <si>
    <t>Монтаж КДК</t>
  </si>
  <si>
    <t>Обслуживание и ремонт АППЗ иДУ</t>
  </si>
  <si>
    <t>Поверка водомеров</t>
  </si>
  <si>
    <t>Электромонтажные работы</t>
  </si>
  <si>
    <t>Обслуживание насосной станции</t>
  </si>
  <si>
    <t>г) Аварийно-ремонтная служба</t>
  </si>
  <si>
    <t>Внешнее  благоустройство</t>
  </si>
  <si>
    <t>Установка, окраска и ремонт урн, контейнеров и контейнерных площадок</t>
  </si>
  <si>
    <t>Ремонт и окраска ограждений, детских площадок</t>
  </si>
  <si>
    <t>Ремонт и окраска скамеек</t>
  </si>
  <si>
    <t>Рытье ям для установки стоек, механизированная разработка грунта экскаватором</t>
  </si>
  <si>
    <t>Кронирование деревьев</t>
  </si>
  <si>
    <t>Изготовление техпаспортов</t>
  </si>
  <si>
    <t>Обслуживание внутридомового газового оборудования</t>
  </si>
  <si>
    <t>Техническое обслуживание лифтов</t>
  </si>
  <si>
    <t>Освидетельствование лифтов</t>
  </si>
  <si>
    <t>Обслуживание ОДС</t>
  </si>
  <si>
    <t>Техобследование лифтов отработавших более 25 лет</t>
  </si>
  <si>
    <t>Страхование лифта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</si>
  <si>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</si>
  <si>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</si>
  <si>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</si>
  <si>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 и ЕРКЦ</t>
  </si>
  <si>
    <t>Итого расходов</t>
  </si>
  <si>
    <t>Внереализованные расходы</t>
  </si>
  <si>
    <t>Всего расходов</t>
  </si>
  <si>
    <t>НДС 18%</t>
  </si>
  <si>
    <t>Всего с учетом НДС</t>
  </si>
  <si>
    <t>Отклонение (-перерасход, +неосвоение) за 2009 г.</t>
  </si>
  <si>
    <t>Отклонение (-перерасход, +неосвоение) на 31.12.2010 г.</t>
  </si>
  <si>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</si>
  <si>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</si>
  <si>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</si>
  <si>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Обслуживающая организация</t>
  </si>
  <si>
    <t>Директор ООО "ЖЭУ № 16"</t>
  </si>
  <si>
    <t>Ризванов Ф.З.</t>
  </si>
  <si>
    <t>Председатель ТСЖ</t>
  </si>
  <si>
    <t>кв. №</t>
  </si>
  <si>
    <t xml:space="preserve">Старший по дому </t>
  </si>
  <si>
    <t>Айская 69/2</t>
  </si>
  <si>
    <t>5</t>
  </si>
  <si>
    <t>хвс,гвс,цо</t>
  </si>
  <si>
    <t>Материал стен</t>
  </si>
  <si>
    <t>панельный</t>
  </si>
  <si>
    <t>Вид кровли</t>
  </si>
  <si>
    <t>шиферная</t>
  </si>
  <si>
    <t>Площадь кровли, кв.м.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</si>
</sst>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8"/>
      <name val="Arial"/>
      <family val="2"/>
    </font>
    <font>
      <sz val="8"/>
      <color indexed="8"/>
      <name val="Arial"/>
      <family val="0"/>
    </font>
    <font>
      <sz val="8"/>
      <name val="Times New Roman"/>
      <family val="1"/>
    </font>
    <font>
      <b/>
      <sz val="8"/>
      <color indexed="8"/>
      <name val="Arial"/>
      <family val="2"/>
    </font>
    <font>
      <b/>
      <sz val="10"/>
      <name val="Times New Roman"/>
      <family val="1"/>
    </font>
    <font>
      <i/>
      <sz val="8"/>
      <color indexed="8"/>
      <name val="Arial"/>
      <family val="2"/>
    </font>
    <font>
      <i/>
      <sz val="8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vertical="top" wrapText="1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1" fontId="0" fillId="0" borderId="0" xfId="0" applyNumberFormat="1" applyFont="1" applyAlignment="1">
      <alignment vertical="top" wrapText="1"/>
    </xf>
    <xf numFmtId="1" fontId="0" fillId="0" borderId="0" xfId="0" applyNumberFormat="1" applyFont="1" applyAlignment="1">
      <alignment horizontal="center" vertical="top" wrapText="1"/>
    </xf>
    <xf numFmtId="1" fontId="0" fillId="0" borderId="0" xfId="0" applyNumberFormat="1" applyFont="1" applyFill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/>
    </xf>
    <xf numFmtId="1" fontId="3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 vertical="top" wrapText="1"/>
    </xf>
    <xf numFmtId="1" fontId="8" fillId="2" borderId="3" xfId="0" applyNumberFormat="1" applyFont="1" applyFill="1" applyBorder="1" applyAlignment="1">
      <alignment horizontal="left"/>
    </xf>
    <xf numFmtId="1" fontId="9" fillId="0" borderId="1" xfId="0" applyNumberFormat="1" applyFont="1" applyBorder="1" applyAlignment="1">
      <alignment horizontal="center" vertical="top" wrapText="1"/>
    </xf>
    <xf numFmtId="1" fontId="8" fillId="0" borderId="3" xfId="0" applyNumberFormat="1" applyFont="1" applyFill="1" applyBorder="1" applyAlignment="1">
      <alignment horizontal="left" vertical="center"/>
    </xf>
    <xf numFmtId="1" fontId="10" fillId="0" borderId="3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horizontal="left" vertical="center"/>
    </xf>
    <xf numFmtId="0" fontId="13" fillId="0" borderId="4" xfId="0" applyFont="1" applyBorder="1" applyAlignment="1">
      <alignment vertical="top" wrapText="1"/>
    </xf>
    <xf numFmtId="1" fontId="3" fillId="0" borderId="4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/>
    </xf>
    <xf numFmtId="0" fontId="1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" fontId="1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0" fontId="13" fillId="2" borderId="1" xfId="0" applyFont="1" applyFill="1" applyBorder="1" applyAlignment="1">
      <alignment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/>
    </xf>
    <xf numFmtId="1" fontId="3" fillId="0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/>
    </xf>
    <xf numFmtId="1" fontId="4" fillId="0" borderId="0" xfId="0" applyNumberFormat="1" applyFont="1" applyAlignment="1">
      <alignment/>
    </xf>
    <xf numFmtId="1" fontId="4" fillId="2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wrapText="1"/>
    </xf>
    <xf numFmtId="0" fontId="7" fillId="0" borderId="1" xfId="0" applyFont="1" applyFill="1" applyBorder="1" applyAlignment="1">
      <alignment/>
    </xf>
    <xf numFmtId="193" fontId="4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0" xfId="0" applyFont="1" applyFill="1" applyAlignment="1">
      <alignment vertical="top" wrapText="1"/>
    </xf>
    <xf numFmtId="1" fontId="4" fillId="0" borderId="1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7"/>
  <sheetViews>
    <sheetView tabSelected="1" zoomScale="115" zoomScaleNormal="115" workbookViewId="0" topLeftCell="A1">
      <selection activeCell="B11" sqref="B11"/>
    </sheetView>
  </sheetViews>
  <sheetFormatPr defaultColWidth="9.140625" defaultRowHeight="12.75"/>
  <cols>
    <col min="1" max="1" width="68.57421875" style="57" customWidth="1"/>
    <col min="2" max="2" width="14.00390625" style="58" customWidth="1"/>
  </cols>
  <sheetData>
    <row r="1" spans="1:2" ht="12.75">
      <c r="A1" s="1" t="s">
        <v>0</v>
      </c>
      <c r="B1" s="2"/>
    </row>
    <row r="2" spans="1:2" ht="12.75">
      <c r="A2" s="3" t="s">
        <v>1</v>
      </c>
      <c r="B2" s="2"/>
    </row>
    <row r="3" spans="1:2" ht="12.75">
      <c r="A3" s="1" t="s">
        <v>2</v>
      </c>
      <c r="B3" s="2"/>
    </row>
    <row r="4" spans="1:2" ht="12.75">
      <c r="A4" s="1"/>
      <c r="B4" s="2"/>
    </row>
    <row r="5" spans="1:2" ht="12.75">
      <c r="A5" s="4" t="s">
        <v>3</v>
      </c>
      <c r="B5" s="5" t="s">
        <v>107</v>
      </c>
    </row>
    <row r="6" spans="1:2" ht="12.75">
      <c r="A6" s="6" t="s">
        <v>4</v>
      </c>
      <c r="B6" s="5"/>
    </row>
    <row r="7" spans="1:2" ht="12.75">
      <c r="A7" s="7" t="s">
        <v>5</v>
      </c>
      <c r="B7" s="8">
        <v>1971</v>
      </c>
    </row>
    <row r="8" spans="1:2" ht="12.75">
      <c r="A8" s="9" t="s">
        <v>6</v>
      </c>
      <c r="B8" s="10">
        <v>3556.7</v>
      </c>
    </row>
    <row r="9" spans="1:2" ht="12.75">
      <c r="A9" s="60" t="s">
        <v>110</v>
      </c>
      <c r="B9" s="61" t="s">
        <v>111</v>
      </c>
    </row>
    <row r="10" spans="1:2" ht="12.75">
      <c r="A10" s="60" t="s">
        <v>112</v>
      </c>
      <c r="B10" s="61" t="s">
        <v>113</v>
      </c>
    </row>
    <row r="11" spans="1:2" ht="12.75">
      <c r="A11" s="60" t="s">
        <v>114</v>
      </c>
      <c r="B11" s="61">
        <v>1136</v>
      </c>
    </row>
    <row r="12" spans="1:2" ht="12.75">
      <c r="A12" s="9" t="s">
        <v>7</v>
      </c>
      <c r="B12" s="10" t="s">
        <v>108</v>
      </c>
    </row>
    <row r="13" spans="1:2" ht="12.75">
      <c r="A13" s="9" t="s">
        <v>8</v>
      </c>
      <c r="B13" s="10">
        <v>0</v>
      </c>
    </row>
    <row r="14" spans="1:2" ht="12.75">
      <c r="A14" s="9" t="s">
        <v>9</v>
      </c>
      <c r="B14" s="10">
        <v>3205.4</v>
      </c>
    </row>
    <row r="15" spans="1:2" ht="12.75" hidden="1">
      <c r="A15" s="9" t="s">
        <v>10</v>
      </c>
      <c r="B15" s="10">
        <v>1622.6</v>
      </c>
    </row>
    <row r="16" spans="1:2" ht="12.75" hidden="1">
      <c r="A16" s="9" t="s">
        <v>11</v>
      </c>
      <c r="B16" s="10">
        <v>4748.4</v>
      </c>
    </row>
    <row r="17" spans="1:2" ht="12.75" hidden="1">
      <c r="A17" s="9" t="s">
        <v>12</v>
      </c>
      <c r="B17" s="10">
        <v>310</v>
      </c>
    </row>
    <row r="18" spans="1:2" ht="12.75">
      <c r="A18" s="9" t="s">
        <v>13</v>
      </c>
      <c r="B18" s="10">
        <v>80</v>
      </c>
    </row>
    <row r="19" spans="1:2" ht="12.75">
      <c r="A19" s="9" t="s">
        <v>14</v>
      </c>
      <c r="B19" s="11">
        <v>211</v>
      </c>
    </row>
    <row r="20" spans="1:2" ht="12.75">
      <c r="A20" s="9" t="s">
        <v>15</v>
      </c>
      <c r="B20" s="11">
        <v>71</v>
      </c>
    </row>
    <row r="21" spans="1:2" ht="12.75">
      <c r="A21" s="9" t="s">
        <v>16</v>
      </c>
      <c r="B21" s="10" t="s">
        <v>109</v>
      </c>
    </row>
    <row r="22" spans="1:2" ht="13.5">
      <c r="A22" s="12" t="s">
        <v>17</v>
      </c>
      <c r="B22" s="13" t="s">
        <v>18</v>
      </c>
    </row>
    <row r="23" spans="1:2" ht="12.75">
      <c r="A23" s="14" t="s">
        <v>19</v>
      </c>
      <c r="B23" s="13">
        <v>3081</v>
      </c>
    </row>
    <row r="24" spans="1:2" ht="12.75">
      <c r="A24" s="15" t="s">
        <v>20</v>
      </c>
      <c r="B24" s="16">
        <v>426128</v>
      </c>
    </row>
    <row r="25" spans="1:2" ht="12.75" hidden="1">
      <c r="A25" s="15" t="s">
        <v>21</v>
      </c>
      <c r="B25" s="16"/>
    </row>
    <row r="26" spans="1:2" ht="12.75" hidden="1">
      <c r="A26" s="15" t="s">
        <v>22</v>
      </c>
      <c r="B26" s="16"/>
    </row>
    <row r="27" spans="1:2" ht="12.75">
      <c r="A27" s="15" t="s">
        <v>23</v>
      </c>
      <c r="B27" s="17">
        <v>413467</v>
      </c>
    </row>
    <row r="28" spans="1:2" ht="12.75">
      <c r="A28" s="14" t="s">
        <v>24</v>
      </c>
      <c r="B28" s="17">
        <f>B23+B24+B25+B26-B27</f>
        <v>15742</v>
      </c>
    </row>
    <row r="29" spans="1:2" ht="12.75">
      <c r="A29" s="18" t="s">
        <v>25</v>
      </c>
      <c r="B29" s="13" t="s">
        <v>18</v>
      </c>
    </row>
    <row r="30" spans="1:2" ht="12.75">
      <c r="A30" s="17" t="s">
        <v>26</v>
      </c>
      <c r="B30" s="17">
        <f>SUM(B31:B41)</f>
        <v>137548.26124258153</v>
      </c>
    </row>
    <row r="31" spans="1:2" ht="12.75">
      <c r="A31" s="19" t="s">
        <v>27</v>
      </c>
      <c r="B31" s="20">
        <v>77246.14942498253</v>
      </c>
    </row>
    <row r="32" spans="1:2" ht="12.75">
      <c r="A32" s="21" t="s">
        <v>28</v>
      </c>
      <c r="B32" s="22">
        <v>7164.444817598979</v>
      </c>
    </row>
    <row r="33" spans="1:2" ht="12.75" hidden="1">
      <c r="A33" s="19" t="s">
        <v>29</v>
      </c>
      <c r="B33" s="20"/>
    </row>
    <row r="34" spans="1:2" ht="12.75" hidden="1">
      <c r="A34" s="19" t="s">
        <v>30</v>
      </c>
      <c r="B34" s="20"/>
    </row>
    <row r="35" spans="1:2" ht="12.75" hidden="1">
      <c r="A35" s="23" t="s">
        <v>31</v>
      </c>
      <c r="B35" s="20">
        <v>0</v>
      </c>
    </row>
    <row r="36" spans="1:2" ht="12.75">
      <c r="A36" s="24" t="s">
        <v>32</v>
      </c>
      <c r="B36" s="20">
        <v>16204.8</v>
      </c>
    </row>
    <row r="37" spans="1:2" ht="12.75">
      <c r="A37" s="23" t="s">
        <v>33</v>
      </c>
      <c r="B37" s="20">
        <v>32887.515</v>
      </c>
    </row>
    <row r="38" spans="1:2" ht="12.75">
      <c r="A38" s="19" t="s">
        <v>34</v>
      </c>
      <c r="B38" s="20">
        <v>2168</v>
      </c>
    </row>
    <row r="39" spans="1:2" ht="12.75" hidden="1">
      <c r="A39" s="19" t="s">
        <v>35</v>
      </c>
      <c r="B39" s="25"/>
    </row>
    <row r="40" spans="1:2" ht="12.75" hidden="1">
      <c r="A40" s="19" t="s">
        <v>36</v>
      </c>
      <c r="B40" s="22">
        <v>0</v>
      </c>
    </row>
    <row r="41" spans="1:2" ht="12.75">
      <c r="A41" s="19" t="s">
        <v>37</v>
      </c>
      <c r="B41" s="22">
        <v>1877.3519999999999</v>
      </c>
    </row>
    <row r="42" spans="1:2" ht="12.75" hidden="1">
      <c r="A42" s="17" t="s">
        <v>38</v>
      </c>
      <c r="B42" s="16">
        <f>SUM(B43:B47)</f>
        <v>0</v>
      </c>
    </row>
    <row r="43" spans="1:2" ht="12.75" hidden="1">
      <c r="A43" s="26" t="s">
        <v>39</v>
      </c>
      <c r="B43" s="27">
        <v>0</v>
      </c>
    </row>
    <row r="44" spans="1:2" ht="12.75" hidden="1">
      <c r="A44" s="28" t="s">
        <v>40</v>
      </c>
      <c r="B44" s="27">
        <v>0</v>
      </c>
    </row>
    <row r="45" spans="1:2" ht="12.75" hidden="1">
      <c r="A45" s="28" t="s">
        <v>41</v>
      </c>
      <c r="B45" s="27">
        <v>0</v>
      </c>
    </row>
    <row r="46" spans="1:2" ht="12.75" hidden="1">
      <c r="A46" s="28" t="s">
        <v>42</v>
      </c>
      <c r="B46" s="27"/>
    </row>
    <row r="47" spans="1:2" ht="12.75" hidden="1">
      <c r="A47" s="28" t="s">
        <v>43</v>
      </c>
      <c r="B47" s="27"/>
    </row>
    <row r="48" spans="1:2" ht="12.75">
      <c r="A48" s="29" t="s">
        <v>44</v>
      </c>
      <c r="B48" s="30">
        <f>B63+B50+B49</f>
        <v>27902.66918582495</v>
      </c>
    </row>
    <row r="49" spans="1:2" ht="12.75">
      <c r="A49" s="31" t="s">
        <v>45</v>
      </c>
      <c r="B49" s="20">
        <v>1900.3639491383074</v>
      </c>
    </row>
    <row r="50" spans="1:2" ht="12.75">
      <c r="A50" s="32" t="s">
        <v>46</v>
      </c>
      <c r="B50" s="33">
        <f>SUM(B51:B62)</f>
        <v>23951.415254237287</v>
      </c>
    </row>
    <row r="51" spans="1:2" ht="12.75" hidden="1">
      <c r="A51" s="34" t="s">
        <v>41</v>
      </c>
      <c r="B51" s="20">
        <v>0</v>
      </c>
    </row>
    <row r="52" spans="1:2" ht="12.75" hidden="1">
      <c r="A52" s="34" t="s">
        <v>40</v>
      </c>
      <c r="B52" s="20">
        <v>0</v>
      </c>
    </row>
    <row r="53" spans="1:2" ht="12.75">
      <c r="A53" s="34" t="s">
        <v>47</v>
      </c>
      <c r="B53" s="20">
        <v>15603.389830508475</v>
      </c>
    </row>
    <row r="54" spans="1:2" ht="12.75" hidden="1">
      <c r="A54" s="34" t="s">
        <v>48</v>
      </c>
      <c r="B54" s="20">
        <v>0</v>
      </c>
    </row>
    <row r="55" spans="1:2" ht="12.75">
      <c r="A55" s="34" t="s">
        <v>43</v>
      </c>
      <c r="B55" s="20">
        <v>2112.7118644067796</v>
      </c>
    </row>
    <row r="56" spans="1:2" ht="12.75">
      <c r="A56" s="34" t="s">
        <v>49</v>
      </c>
      <c r="B56" s="20">
        <v>3154.237288135593</v>
      </c>
    </row>
    <row r="57" spans="1:2" ht="12.75" hidden="1">
      <c r="A57" s="34" t="s">
        <v>50</v>
      </c>
      <c r="B57" s="20">
        <v>0</v>
      </c>
    </row>
    <row r="58" spans="1:2" ht="12.75" hidden="1">
      <c r="A58" s="34" t="s">
        <v>51</v>
      </c>
      <c r="B58" s="20">
        <v>0</v>
      </c>
    </row>
    <row r="59" spans="1:2" ht="12.75">
      <c r="A59" s="34" t="s">
        <v>52</v>
      </c>
      <c r="B59" s="20">
        <v>1538.9830508474577</v>
      </c>
    </row>
    <row r="60" spans="1:2" ht="12.75" hidden="1">
      <c r="A60" s="35" t="s">
        <v>53</v>
      </c>
      <c r="B60" s="27"/>
    </row>
    <row r="61" spans="1:2" ht="12.75" hidden="1">
      <c r="A61" s="35" t="s">
        <v>54</v>
      </c>
      <c r="B61" s="27"/>
    </row>
    <row r="62" spans="1:2" ht="12.75">
      <c r="A62" s="35" t="s">
        <v>55</v>
      </c>
      <c r="B62" s="27">
        <v>1542.0932203389832</v>
      </c>
    </row>
    <row r="63" spans="1:2" ht="12.75">
      <c r="A63" s="36" t="s">
        <v>56</v>
      </c>
      <c r="B63" s="20">
        <v>2050.889982449355</v>
      </c>
    </row>
    <row r="64" spans="1:2" ht="12.75">
      <c r="A64" s="37" t="s">
        <v>57</v>
      </c>
      <c r="B64" s="17">
        <f>B65+B66+B81+B82</f>
        <v>91158.38081056427</v>
      </c>
    </row>
    <row r="65" spans="1:2" ht="12.75">
      <c r="A65" s="36" t="s">
        <v>58</v>
      </c>
      <c r="B65" s="20">
        <v>8343.068090353172</v>
      </c>
    </row>
    <row r="66" spans="1:2" ht="12.75">
      <c r="A66" s="38" t="s">
        <v>46</v>
      </c>
      <c r="B66" s="20">
        <f>SUM(B67:B80)</f>
        <v>58817.7966101695</v>
      </c>
    </row>
    <row r="67" spans="1:2" ht="12.75">
      <c r="A67" s="39" t="s">
        <v>59</v>
      </c>
      <c r="B67" s="20">
        <v>6585.593220338983</v>
      </c>
    </row>
    <row r="68" spans="1:2" ht="12.75">
      <c r="A68" s="39" t="s">
        <v>60</v>
      </c>
      <c r="B68" s="20">
        <v>14111.864406779661</v>
      </c>
    </row>
    <row r="69" spans="1:2" ht="12.75">
      <c r="A69" s="39" t="s">
        <v>61</v>
      </c>
      <c r="B69" s="20">
        <v>5937.28813559322</v>
      </c>
    </row>
    <row r="70" spans="1:2" ht="12.75">
      <c r="A70" s="39" t="s">
        <v>62</v>
      </c>
      <c r="B70" s="20">
        <v>5705.932203389831</v>
      </c>
    </row>
    <row r="71" spans="1:2" ht="12.75">
      <c r="A71" s="39" t="s">
        <v>63</v>
      </c>
      <c r="B71" s="20">
        <v>9035.593220338984</v>
      </c>
    </row>
    <row r="72" spans="1:2" ht="12.75">
      <c r="A72" s="39" t="s">
        <v>64</v>
      </c>
      <c r="B72" s="20">
        <v>6358.474576271186</v>
      </c>
    </row>
    <row r="73" spans="1:2" ht="12.75" hidden="1">
      <c r="A73" s="39" t="s">
        <v>65</v>
      </c>
      <c r="B73" s="20">
        <v>0</v>
      </c>
    </row>
    <row r="74" spans="1:2" ht="12.75">
      <c r="A74" s="39" t="s">
        <v>66</v>
      </c>
      <c r="B74" s="20">
        <v>10440.677966101695</v>
      </c>
    </row>
    <row r="75" spans="1:2" ht="12.75">
      <c r="A75" s="39" t="s">
        <v>67</v>
      </c>
      <c r="B75" s="20">
        <v>642.3728813559322</v>
      </c>
    </row>
    <row r="76" spans="1:2" ht="12.75" hidden="1">
      <c r="A76" s="39" t="s">
        <v>68</v>
      </c>
      <c r="B76" s="20"/>
    </row>
    <row r="77" spans="1:2" ht="12.75" hidden="1">
      <c r="A77" s="39" t="s">
        <v>69</v>
      </c>
      <c r="B77" s="20"/>
    </row>
    <row r="78" spans="1:2" ht="12.75" hidden="1">
      <c r="A78" s="39" t="s">
        <v>70</v>
      </c>
      <c r="B78" s="20"/>
    </row>
    <row r="79" spans="1:2" ht="12.75" hidden="1">
      <c r="A79" s="39" t="s">
        <v>71</v>
      </c>
      <c r="B79" s="20"/>
    </row>
    <row r="80" spans="1:2" ht="12.75" hidden="1">
      <c r="A80" s="39" t="s">
        <v>72</v>
      </c>
      <c r="B80" s="20"/>
    </row>
    <row r="81" spans="1:2" ht="12.75">
      <c r="A81" s="38" t="s">
        <v>56</v>
      </c>
      <c r="B81" s="20">
        <v>16357.724510041598</v>
      </c>
    </row>
    <row r="82" spans="1:2" ht="12.75">
      <c r="A82" s="40" t="s">
        <v>73</v>
      </c>
      <c r="B82" s="20">
        <v>7639.791599999999</v>
      </c>
    </row>
    <row r="83" spans="1:2" ht="12.75">
      <c r="A83" s="41" t="s">
        <v>74</v>
      </c>
      <c r="B83" s="17">
        <f>SUM(B84:B88)</f>
        <v>21558.474576271186</v>
      </c>
    </row>
    <row r="84" spans="1:2" ht="12.75">
      <c r="A84" s="39" t="s">
        <v>75</v>
      </c>
      <c r="B84" s="20">
        <v>2422.8813559322034</v>
      </c>
    </row>
    <row r="85" spans="1:2" ht="12.75">
      <c r="A85" s="39" t="s">
        <v>76</v>
      </c>
      <c r="B85" s="20">
        <v>1837.2881355932204</v>
      </c>
    </row>
    <row r="86" spans="1:2" ht="12.75">
      <c r="A86" s="39" t="s">
        <v>77</v>
      </c>
      <c r="B86" s="20">
        <v>393.22033898305085</v>
      </c>
    </row>
    <row r="87" spans="1:2" ht="12.75">
      <c r="A87" s="39" t="s">
        <v>78</v>
      </c>
      <c r="B87" s="20">
        <v>2796.6101694915255</v>
      </c>
    </row>
    <row r="88" spans="1:2" ht="12.75">
      <c r="A88" s="39" t="s">
        <v>79</v>
      </c>
      <c r="B88" s="20">
        <v>14108.474576271186</v>
      </c>
    </row>
    <row r="89" spans="1:2" ht="12.75" hidden="1">
      <c r="A89" s="42" t="s">
        <v>80</v>
      </c>
      <c r="B89" s="17"/>
    </row>
    <row r="90" spans="1:2" ht="12.75" hidden="1">
      <c r="A90" s="42" t="s">
        <v>81</v>
      </c>
      <c r="B90" s="43"/>
    </row>
    <row r="91" spans="1:2" ht="12.75" hidden="1">
      <c r="A91" s="42" t="s">
        <v>82</v>
      </c>
      <c r="B91" s="16"/>
    </row>
    <row r="92" spans="1:2" ht="12.75" hidden="1">
      <c r="A92" s="42" t="s">
        <v>83</v>
      </c>
      <c r="B92" s="17">
        <v>0</v>
      </c>
    </row>
    <row r="93" spans="1:2" ht="12.75" hidden="1">
      <c r="A93" s="42" t="s">
        <v>84</v>
      </c>
      <c r="B93" s="17">
        <v>0</v>
      </c>
    </row>
    <row r="94" spans="1:2" ht="12.75" hidden="1">
      <c r="A94" s="42" t="s">
        <v>85</v>
      </c>
      <c r="B94" s="59"/>
    </row>
    <row r="95" spans="1:2" ht="12.75" hidden="1">
      <c r="A95" s="42" t="s">
        <v>86</v>
      </c>
      <c r="B95" s="17">
        <v>0</v>
      </c>
    </row>
    <row r="96" spans="1:2" ht="12.75">
      <c r="A96" s="44" t="s">
        <v>87</v>
      </c>
      <c r="B96" s="17">
        <v>57023.614725750194</v>
      </c>
    </row>
    <row r="97" spans="1:2" ht="12.75">
      <c r="A97" s="45" t="s">
        <v>88</v>
      </c>
      <c r="B97" s="17">
        <v>2383.4277966101695</v>
      </c>
    </row>
    <row r="98" spans="1:2" ht="12.75">
      <c r="A98" s="42" t="s">
        <v>89</v>
      </c>
      <c r="B98" s="16">
        <v>9317.035932203391</v>
      </c>
    </row>
    <row r="99" spans="1:2" ht="12.75">
      <c r="A99" s="42" t="s">
        <v>90</v>
      </c>
      <c r="B99" s="46">
        <v>29576.172203389833</v>
      </c>
    </row>
    <row r="100" spans="1:2" ht="12.75">
      <c r="A100" s="42" t="s">
        <v>91</v>
      </c>
      <c r="B100" s="17">
        <f>B99+B98+B97+B96+B95+B94+B93+B92+B91+B89+B90+B64+B48+B42+B30+B83</f>
        <v>376468.03647319553</v>
      </c>
    </row>
    <row r="101" spans="1:2" ht="12.75">
      <c r="A101" s="39" t="s">
        <v>92</v>
      </c>
      <c r="B101" s="20">
        <f>609282/200146*B8</f>
        <v>10827.2625453419</v>
      </c>
    </row>
    <row r="102" spans="1:2" ht="12.75">
      <c r="A102" s="42" t="s">
        <v>93</v>
      </c>
      <c r="B102" s="17">
        <f>B100+B101</f>
        <v>387295.29901853745</v>
      </c>
    </row>
    <row r="103" spans="1:2" ht="12.75">
      <c r="A103" s="39" t="s">
        <v>94</v>
      </c>
      <c r="B103" s="20">
        <f>B102*0.18</f>
        <v>69713.15382333673</v>
      </c>
    </row>
    <row r="104" spans="1:2" ht="12.75">
      <c r="A104" s="47" t="s">
        <v>95</v>
      </c>
      <c r="B104" s="17">
        <f>B102+B103</f>
        <v>457008.4528418742</v>
      </c>
    </row>
    <row r="105" spans="1:2" ht="12.75">
      <c r="A105" s="48" t="s">
        <v>96</v>
      </c>
      <c r="B105" s="13">
        <v>8493</v>
      </c>
    </row>
    <row r="106" spans="1:2" ht="12.75">
      <c r="A106" s="48" t="s">
        <v>97</v>
      </c>
      <c r="B106" s="49">
        <f>B27-B104+B105</f>
        <v>-35048.45284187421</v>
      </c>
    </row>
    <row r="107" spans="1:2" ht="12.75">
      <c r="A107" s="50"/>
      <c r="B107" s="51"/>
    </row>
    <row r="108" spans="1:2" ht="12.75">
      <c r="A108" s="50"/>
      <c r="B108" s="51"/>
    </row>
    <row r="109" spans="1:2" ht="12.75">
      <c r="A109" s="52" t="s">
        <v>98</v>
      </c>
      <c r="B109" s="2"/>
    </row>
    <row r="110" spans="1:2" ht="12.75">
      <c r="A110" s="53" t="s">
        <v>99</v>
      </c>
      <c r="B110" s="53" t="s">
        <v>100</v>
      </c>
    </row>
    <row r="111" spans="1:2" ht="12.75">
      <c r="A111" s="54" t="s">
        <v>101</v>
      </c>
      <c r="B111" s="53"/>
    </row>
    <row r="112" spans="1:2" ht="12.75">
      <c r="A112" s="53" t="s">
        <v>102</v>
      </c>
      <c r="B112" s="53" t="s">
        <v>103</v>
      </c>
    </row>
    <row r="113" spans="1:2" ht="12.75">
      <c r="A113" s="54" t="s">
        <v>104</v>
      </c>
      <c r="B113" s="2"/>
    </row>
    <row r="114" spans="1:2" ht="12.75">
      <c r="A114" s="53" t="s">
        <v>105</v>
      </c>
      <c r="B114" s="2"/>
    </row>
    <row r="115" spans="1:2" ht="12.75">
      <c r="A115" s="55" t="s">
        <v>106</v>
      </c>
      <c r="B115" s="2"/>
    </row>
    <row r="116" spans="1:2" ht="12.75">
      <c r="A116" s="56" t="s">
        <v>105</v>
      </c>
      <c r="B116" s="2"/>
    </row>
    <row r="117" spans="1:2" ht="12.75">
      <c r="A117" s="56"/>
      <c r="B117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plan2</cp:lastModifiedBy>
  <dcterms:created xsi:type="dcterms:W3CDTF">2011-04-19T16:37:17Z</dcterms:created>
  <dcterms:modified xsi:type="dcterms:W3CDTF">2011-04-26T05:37:00Z</dcterms:modified>
  <cp:category/>
  <cp:version/>
  <cp:contentType/>
  <cp:contentStatus/>
</cp:coreProperties>
</file>