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720" yWindow="4365" windowWidth="12120" windowHeight="4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<sst xmlns="http://schemas.openxmlformats.org/spreadsheetml/2006/main" count="70" uniqueCount="67">
  <si>
    <t>ОТЧЕТ</t>
  </si>
  <si>
    <t xml:space="preserve">о стоимости содержания общедомового имущества многоквартирного дома </t>
  </si>
  <si>
    <t>ОАО "УЖХ Советского района гордского округа г. Уфа" за  2010 год</t>
  </si>
  <si>
    <t>Адрес</t>
  </si>
  <si>
    <t>Исходные данные для расчета</t>
  </si>
  <si>
    <t>Год ввода</t>
  </si>
  <si>
    <t xml:space="preserve">Общая площадь жилых помещений, кв. м. </t>
  </si>
  <si>
    <t>Количество этажей</t>
  </si>
  <si>
    <t>Количество лифтов</t>
  </si>
  <si>
    <t xml:space="preserve">Убираемая площадь (приведенная), кв. м. </t>
  </si>
  <si>
    <t xml:space="preserve">     асфальт, кв. м. </t>
  </si>
  <si>
    <t xml:space="preserve">     газон, кв. м. </t>
  </si>
  <si>
    <t xml:space="preserve">Убираемая площадь лест. клеток, кв. м. </t>
  </si>
  <si>
    <t>Количество квартир</t>
  </si>
  <si>
    <t>Количество проживающих</t>
  </si>
  <si>
    <t xml:space="preserve">Количество выполненных  заявок </t>
  </si>
  <si>
    <t xml:space="preserve">Степень благоустройства жилых помещений </t>
  </si>
  <si>
    <t>Статьи доходов</t>
  </si>
  <si>
    <t>Сумма, руб.</t>
  </si>
  <si>
    <t>Задолженность на 01.01.2010г.</t>
  </si>
  <si>
    <t xml:space="preserve">Начислено населению </t>
  </si>
  <si>
    <t>Начислено арендаторам</t>
  </si>
  <si>
    <t>Начислено за  рекламу</t>
  </si>
  <si>
    <t>Поступление</t>
  </si>
  <si>
    <t>Задолженность на 01.01.2011г.</t>
  </si>
  <si>
    <t>Статьи расходов</t>
  </si>
  <si>
    <t xml:space="preserve">Санитарное содержание </t>
  </si>
  <si>
    <t>Уборка территории</t>
  </si>
  <si>
    <t xml:space="preserve">Механизированная уборка </t>
  </si>
  <si>
    <t>Техническое обслуживание конструктивных элементов</t>
  </si>
  <si>
    <t>а) Профилактический осмотр</t>
  </si>
  <si>
    <t>б) Набор работ</t>
  </si>
  <si>
    <t>Плотницкие работы (смена замка, ремонт окон, дверей, обрамлений  и прочие)</t>
  </si>
  <si>
    <t>в) Непредвиденные работы</t>
  </si>
  <si>
    <t>Техническое обслуживание внутридомового инженерного оборудования</t>
  </si>
  <si>
    <t>а)  Профилактический осмотр</t>
  </si>
  <si>
    <t>Смена и ремонт задвижек</t>
  </si>
  <si>
    <t>Смена электросчетчика, электромонтажные работы</t>
  </si>
  <si>
    <t>г) Аварийно-ремонтная служба</t>
  </si>
  <si>
    <t>Изготовление техпаспортов</t>
  </si>
  <si>
    <t>Общеэксплуатационные расходы</t>
  </si>
  <si>
    <t>Объединенная диспетчерская служба</t>
  </si>
  <si>
    <t>Услуги управляющей компании</t>
  </si>
  <si>
    <t>Услуги МУП УЖХ  и ЕРКЦ</t>
  </si>
  <si>
    <t>Итого расходов</t>
  </si>
  <si>
    <t>Внереализованные расходы</t>
  </si>
  <si>
    <t>Всего расходов</t>
  </si>
  <si>
    <t>НДС 18%</t>
  </si>
  <si>
    <t>Всего с учетом НДС</t>
  </si>
  <si>
    <t>Отклонение (-перерасход, +неосвоение) за 2009 г.</t>
  </si>
  <si>
    <t>Отклонение (-перерасход, +неосвоение) на 31.12.2010 г.</t>
  </si>
  <si>
    <t xml:space="preserve">Управляющая компания  </t>
  </si>
  <si>
    <t>Директор ОАО УЖХ Советского района городского округа г.Уфы РБ</t>
  </si>
  <si>
    <t>Ардаширов И.А.</t>
  </si>
  <si>
    <t>Обслуживающая организация</t>
  </si>
  <si>
    <t>Директор ООО "ЖЭУ № 16"</t>
  </si>
  <si>
    <t>Ризванов Ф.З.</t>
  </si>
  <si>
    <t>Председатель ТСЖ</t>
  </si>
  <si>
    <t>кв. №</t>
  </si>
  <si>
    <t xml:space="preserve">Старший по дому </t>
  </si>
  <si>
    <t>Революционная 154</t>
  </si>
  <si>
    <t>хвс,гвс,цо</t>
  </si>
  <si>
    <t>Материал стен</t>
  </si>
  <si>
    <t>кирпичный</t>
  </si>
  <si>
    <t>Вид кровли</t>
  </si>
  <si>
    <t>Площадь кровли, кв.м.</t>
  </si>
  <si>
    <t>профнастил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</si>
</sst>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(* #,##0.0_);_(* \(#,##0.0\);_(* &quot;-&quot;??_);_(@_)"/>
    <numFmt numFmtId="191" formatCode="_(* #,##0_);_(* \(#,##0\);_(* &quot;-&quot;??_);_(@_)"/>
    <numFmt numFmtId="192" formatCode="0&quot;%&quot;"/>
    <numFmt numFmtId="193" formatCode="#,##0_р_."/>
    <numFmt numFmtId="194" formatCode="#,##0.0_р_."/>
    <numFmt numFmtId="195" formatCode="#,##0.00_р_."/>
    <numFmt numFmtId="196" formatCode="#,##0.000_р_."/>
    <numFmt numFmtId="197" formatCode="#,##0.0000_р_.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i/>
      <sz val="10"/>
      <name val="Times New Roman"/>
      <family val="1"/>
    </font>
    <font>
      <b/>
      <i/>
      <sz val="8"/>
      <name val="Arial"/>
      <family val="2"/>
    </font>
    <font>
      <b/>
      <sz val="8"/>
      <color indexed="8"/>
      <name val="Arial"/>
      <family val="2"/>
    </font>
    <font>
      <b/>
      <sz val="10"/>
      <name val="Times New Roman"/>
      <family val="1"/>
    </font>
    <font>
      <i/>
      <sz val="8"/>
      <color indexed="8"/>
      <name val="Arial"/>
      <family val="2"/>
    </font>
    <font>
      <i/>
      <sz val="8"/>
      <name val="Arial"/>
      <family val="2"/>
    </font>
    <font>
      <sz val="10"/>
      <name val="Times New Roman"/>
      <family val="1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0" xfId="0" applyFont="1" applyAlignment="1">
      <alignment horizontal="left" vertical="top" wrapText="1"/>
    </xf>
    <xf numFmtId="1" fontId="0" fillId="0" borderId="0" xfId="0" applyNumberFormat="1" applyFont="1" applyAlignment="1">
      <alignment vertical="top" wrapText="1"/>
    </xf>
    <xf numFmtId="1" fontId="6" fillId="0" borderId="1" xfId="0" applyNumberFormat="1" applyFont="1" applyBorder="1" applyAlignment="1">
      <alignment horizontal="center" vertical="top" wrapText="1"/>
    </xf>
    <xf numFmtId="1" fontId="4" fillId="0" borderId="1" xfId="0" applyNumberFormat="1" applyFont="1" applyFill="1" applyBorder="1" applyAlignment="1">
      <alignment horizontal="center"/>
    </xf>
    <xf numFmtId="1" fontId="7" fillId="2" borderId="1" xfId="0" applyNumberFormat="1" applyFont="1" applyFill="1" applyBorder="1" applyAlignment="1">
      <alignment horizontal="left" vertical="top" wrapText="1"/>
    </xf>
    <xf numFmtId="1" fontId="7" fillId="0" borderId="1" xfId="0" applyNumberFormat="1" applyFont="1" applyBorder="1" applyAlignment="1">
      <alignment horizontal="left" vertical="top" wrapText="1"/>
    </xf>
    <xf numFmtId="1" fontId="4" fillId="0" borderId="1" xfId="0" applyNumberFormat="1" applyFont="1" applyFill="1" applyBorder="1" applyAlignment="1">
      <alignment horizontal="center" vertical="top" wrapText="1"/>
    </xf>
    <xf numFmtId="1" fontId="4" fillId="0" borderId="1" xfId="0" applyNumberFormat="1" applyFont="1" applyBorder="1" applyAlignment="1">
      <alignment horizontal="center" vertical="top" wrapText="1"/>
    </xf>
    <xf numFmtId="1" fontId="7" fillId="0" borderId="1" xfId="0" applyNumberFormat="1" applyFont="1" applyBorder="1" applyAlignment="1">
      <alignment horizontal="center" vertical="top" wrapText="1"/>
    </xf>
    <xf numFmtId="1" fontId="3" fillId="0" borderId="1" xfId="0" applyNumberFormat="1" applyFont="1" applyBorder="1" applyAlignment="1">
      <alignment horizontal="left" vertical="top" wrapText="1"/>
    </xf>
    <xf numFmtId="1" fontId="3" fillId="0" borderId="1" xfId="0" applyNumberFormat="1" applyFont="1" applyBorder="1" applyAlignment="1">
      <alignment horizontal="center" vertical="top" wrapText="1"/>
    </xf>
    <xf numFmtId="0" fontId="3" fillId="2" borderId="1" xfId="0" applyFont="1" applyFill="1" applyBorder="1" applyAlignment="1">
      <alignment/>
    </xf>
    <xf numFmtId="1" fontId="3" fillId="2" borderId="1" xfId="0" applyNumberFormat="1" applyFont="1" applyFill="1" applyBorder="1" applyAlignment="1">
      <alignment horizontal="center" vertical="top" wrapText="1"/>
    </xf>
    <xf numFmtId="1" fontId="8" fillId="0" borderId="2" xfId="0" applyNumberFormat="1" applyFont="1" applyFill="1" applyBorder="1" applyAlignment="1">
      <alignment horizontal="center" vertical="center"/>
    </xf>
    <xf numFmtId="1" fontId="10" fillId="0" borderId="1" xfId="0" applyNumberFormat="1" applyFont="1" applyFill="1" applyBorder="1" applyAlignment="1">
      <alignment horizontal="left" vertical="center"/>
    </xf>
    <xf numFmtId="0" fontId="11" fillId="0" borderId="3" xfId="0" applyFont="1" applyBorder="1" applyAlignment="1">
      <alignment vertical="top" wrapText="1"/>
    </xf>
    <xf numFmtId="1" fontId="3" fillId="0" borderId="3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1" fontId="11" fillId="0" borderId="1" xfId="0" applyNumberFormat="1" applyFont="1" applyBorder="1" applyAlignment="1">
      <alignment/>
    </xf>
    <xf numFmtId="1" fontId="3" fillId="0" borderId="1" xfId="0" applyNumberFormat="1" applyFont="1" applyBorder="1" applyAlignment="1">
      <alignment/>
    </xf>
    <xf numFmtId="0" fontId="11" fillId="2" borderId="1" xfId="0" applyFont="1" applyFill="1" applyBorder="1" applyAlignment="1">
      <alignment/>
    </xf>
    <xf numFmtId="1" fontId="4" fillId="0" borderId="1" xfId="0" applyNumberFormat="1" applyFont="1" applyBorder="1" applyAlignment="1">
      <alignment/>
    </xf>
    <xf numFmtId="0" fontId="4" fillId="2" borderId="1" xfId="0" applyFont="1" applyFill="1" applyBorder="1" applyAlignment="1">
      <alignment/>
    </xf>
    <xf numFmtId="1" fontId="4" fillId="0" borderId="0" xfId="0" applyNumberFormat="1" applyFont="1" applyAlignment="1">
      <alignment/>
    </xf>
    <xf numFmtId="1" fontId="4" fillId="2" borderId="1" xfId="0" applyNumberFormat="1" applyFont="1" applyFill="1" applyBorder="1" applyAlignment="1">
      <alignment horizontal="center" vertical="top" wrapText="1"/>
    </xf>
    <xf numFmtId="1" fontId="4" fillId="0" borderId="1" xfId="0" applyNumberFormat="1" applyFont="1" applyBorder="1" applyAlignment="1">
      <alignment wrapText="1"/>
    </xf>
    <xf numFmtId="0" fontId="7" fillId="0" borderId="1" xfId="0" applyFont="1" applyFill="1" applyBorder="1" applyAlignment="1">
      <alignment/>
    </xf>
    <xf numFmtId="193" fontId="4" fillId="0" borderId="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93" fontId="4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12" fillId="0" borderId="0" xfId="0" applyFont="1" applyAlignment="1">
      <alignment vertical="top" wrapText="1"/>
    </xf>
    <xf numFmtId="0" fontId="3" fillId="0" borderId="0" xfId="0" applyFont="1" applyFill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1" fontId="0" fillId="0" borderId="4" xfId="0" applyNumberFormat="1" applyFont="1" applyBorder="1" applyAlignment="1">
      <alignment horizontal="center" vertical="top" wrapText="1"/>
    </xf>
    <xf numFmtId="1" fontId="4" fillId="0" borderId="5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12" fillId="0" borderId="0" xfId="0" applyFont="1" applyFill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1" fontId="0" fillId="0" borderId="0" xfId="0" applyNumberFormat="1" applyFont="1" applyBorder="1" applyAlignment="1">
      <alignment horizontal="center" vertical="top" wrapText="1"/>
    </xf>
    <xf numFmtId="0" fontId="0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" fontId="9" fillId="0" borderId="1" xfId="0" applyNumberFormat="1" applyFont="1" applyFill="1" applyBorder="1" applyAlignment="1">
      <alignment horizontal="center" vertical="top" wrapText="1"/>
    </xf>
    <xf numFmtId="1" fontId="0" fillId="0" borderId="0" xfId="0" applyNumberForma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C66"/>
  <sheetViews>
    <sheetView tabSelected="1" zoomScale="115" zoomScaleNormal="115" workbookViewId="0" topLeftCell="A40">
      <selection activeCell="B51" sqref="B51"/>
    </sheetView>
  </sheetViews>
  <sheetFormatPr defaultColWidth="9.140625" defaultRowHeight="12.75"/>
  <cols>
    <col min="1" max="1" width="68.57421875" style="42" customWidth="1"/>
    <col min="2" max="2" width="20.00390625" style="50" customWidth="1"/>
  </cols>
  <sheetData>
    <row r="1" spans="1:2" ht="12.75">
      <c r="A1" s="1" t="s">
        <v>0</v>
      </c>
      <c r="B1" s="43"/>
    </row>
    <row r="2" spans="1:2" ht="12.75">
      <c r="A2" s="2" t="s">
        <v>1</v>
      </c>
      <c r="B2" s="43"/>
    </row>
    <row r="3" spans="1:2" ht="12.75">
      <c r="A3" s="1" t="s">
        <v>2</v>
      </c>
      <c r="B3" s="43"/>
    </row>
    <row r="4" spans="1:2" ht="12.75">
      <c r="A4" s="1"/>
      <c r="B4" s="43"/>
    </row>
    <row r="5" spans="1:2" ht="25.5">
      <c r="A5" s="3" t="s">
        <v>3</v>
      </c>
      <c r="B5" s="44" t="s">
        <v>60</v>
      </c>
    </row>
    <row r="6" spans="1:2" ht="12.75">
      <c r="A6" s="4" t="s">
        <v>4</v>
      </c>
      <c r="B6" s="44"/>
    </row>
    <row r="7" spans="1:2" ht="12.75">
      <c r="A7" s="5" t="s">
        <v>5</v>
      </c>
      <c r="B7" s="51">
        <v>1930</v>
      </c>
    </row>
    <row r="8" spans="1:2" ht="12.75">
      <c r="A8" s="6" t="s">
        <v>6</v>
      </c>
      <c r="B8" s="51">
        <v>1008.7</v>
      </c>
    </row>
    <row r="9" spans="1:2" ht="12.75">
      <c r="A9" s="53" t="s">
        <v>62</v>
      </c>
      <c r="B9" s="54" t="s">
        <v>63</v>
      </c>
    </row>
    <row r="10" spans="1:2" ht="12.75">
      <c r="A10" s="53" t="s">
        <v>64</v>
      </c>
      <c r="B10" s="55" t="s">
        <v>66</v>
      </c>
    </row>
    <row r="11" spans="1:2" ht="12.75">
      <c r="A11" s="53" t="s">
        <v>65</v>
      </c>
      <c r="B11" s="55">
        <v>824</v>
      </c>
    </row>
    <row r="12" spans="1:2" ht="12.75">
      <c r="A12" s="6" t="s">
        <v>7</v>
      </c>
      <c r="B12" s="51">
        <v>2</v>
      </c>
    </row>
    <row r="13" spans="1:2" ht="12.75">
      <c r="A13" s="6" t="s">
        <v>8</v>
      </c>
      <c r="B13" s="51">
        <v>0</v>
      </c>
    </row>
    <row r="14" spans="1:2" ht="12.75">
      <c r="A14" s="6" t="s">
        <v>9</v>
      </c>
      <c r="B14" s="52">
        <v>1859</v>
      </c>
    </row>
    <row r="15" spans="1:2" ht="12.75" hidden="1">
      <c r="A15" s="6" t="s">
        <v>10</v>
      </c>
      <c r="B15" s="51">
        <v>1781</v>
      </c>
    </row>
    <row r="16" spans="1:2" ht="12.75" hidden="1">
      <c r="A16" s="6" t="s">
        <v>11</v>
      </c>
      <c r="B16" s="51">
        <v>234</v>
      </c>
    </row>
    <row r="17" spans="1:2" ht="12.75" hidden="1">
      <c r="A17" s="6" t="s">
        <v>12</v>
      </c>
      <c r="B17" s="51"/>
    </row>
    <row r="18" spans="1:2" ht="12.75">
      <c r="A18" s="6" t="s">
        <v>13</v>
      </c>
      <c r="B18" s="51">
        <v>36</v>
      </c>
    </row>
    <row r="19" spans="1:2" ht="12.75">
      <c r="A19" s="6" t="s">
        <v>14</v>
      </c>
      <c r="B19" s="51">
        <v>79</v>
      </c>
    </row>
    <row r="20" spans="1:2" ht="12.75">
      <c r="A20" s="6" t="s">
        <v>15</v>
      </c>
      <c r="B20" s="51">
        <v>3</v>
      </c>
    </row>
    <row r="21" spans="1:2" ht="12.75">
      <c r="A21" s="6" t="s">
        <v>16</v>
      </c>
      <c r="B21" s="45" t="s">
        <v>61</v>
      </c>
    </row>
    <row r="22" spans="1:2" ht="13.5">
      <c r="A22" s="7" t="s">
        <v>17</v>
      </c>
      <c r="B22" s="46" t="s">
        <v>18</v>
      </c>
    </row>
    <row r="23" spans="1:2" ht="12.75">
      <c r="A23" s="9" t="s">
        <v>19</v>
      </c>
      <c r="B23" s="47">
        <v>0</v>
      </c>
    </row>
    <row r="24" spans="1:2" ht="12.75">
      <c r="A24" s="10" t="s">
        <v>20</v>
      </c>
      <c r="B24" s="47">
        <v>26617</v>
      </c>
    </row>
    <row r="25" spans="1:2" ht="12.75">
      <c r="A25" s="10" t="s">
        <v>21</v>
      </c>
      <c r="B25" s="47">
        <v>6104</v>
      </c>
    </row>
    <row r="26" spans="1:2" ht="12.75" hidden="1">
      <c r="A26" s="10" t="s">
        <v>22</v>
      </c>
      <c r="B26" s="47"/>
    </row>
    <row r="27" spans="1:2" ht="12.75">
      <c r="A27" s="10" t="s">
        <v>23</v>
      </c>
      <c r="B27" s="12">
        <v>22827</v>
      </c>
    </row>
    <row r="28" spans="1:2" ht="12.75">
      <c r="A28" s="9" t="s">
        <v>24</v>
      </c>
      <c r="B28" s="12">
        <f>B23+B24+B25+B26-B27</f>
        <v>9894</v>
      </c>
    </row>
    <row r="29" spans="1:2" ht="12.75">
      <c r="A29" s="13" t="s">
        <v>25</v>
      </c>
      <c r="B29" s="8" t="s">
        <v>18</v>
      </c>
    </row>
    <row r="30" spans="1:2" ht="12.75">
      <c r="A30" s="12" t="s">
        <v>26</v>
      </c>
      <c r="B30" s="12">
        <f>SUM(B31:B32)</f>
        <v>12238.667147388707</v>
      </c>
    </row>
    <row r="31" spans="1:2" ht="12.75">
      <c r="A31" s="14" t="s">
        <v>27</v>
      </c>
      <c r="B31" s="15">
        <v>11199.896407705945</v>
      </c>
    </row>
    <row r="32" spans="1:2" ht="12.75">
      <c r="A32" s="16" t="s">
        <v>28</v>
      </c>
      <c r="B32" s="17">
        <v>1038.770739682762</v>
      </c>
    </row>
    <row r="33" spans="1:2" ht="12.75">
      <c r="A33" s="18" t="s">
        <v>29</v>
      </c>
      <c r="B33" s="56">
        <f>B35</f>
        <v>5920.338983050848</v>
      </c>
    </row>
    <row r="34" spans="1:2" ht="12.75">
      <c r="A34" s="19" t="s">
        <v>30</v>
      </c>
      <c r="B34" s="15">
        <v>0</v>
      </c>
    </row>
    <row r="35" spans="1:2" ht="12.75">
      <c r="A35" s="20" t="s">
        <v>31</v>
      </c>
      <c r="B35" s="21">
        <f>SUM(B36:B36)</f>
        <v>5920.338983050848</v>
      </c>
    </row>
    <row r="36" spans="1:2" ht="12.75">
      <c r="A36" s="22" t="s">
        <v>32</v>
      </c>
      <c r="B36" s="15">
        <v>5920.338983050848</v>
      </c>
    </row>
    <row r="37" spans="1:2" ht="12.75">
      <c r="A37" s="24" t="s">
        <v>34</v>
      </c>
      <c r="B37" s="11">
        <f>B39+B43</f>
        <v>5095.061730508475</v>
      </c>
    </row>
    <row r="38" spans="1:2" ht="12.75">
      <c r="A38" s="23" t="s">
        <v>35</v>
      </c>
      <c r="B38" s="48">
        <v>0</v>
      </c>
    </row>
    <row r="39" spans="1:2" ht="12.75">
      <c r="A39" s="25" t="s">
        <v>31</v>
      </c>
      <c r="B39" s="15">
        <f>SUM(B40:B41)</f>
        <v>4553.389830508475</v>
      </c>
    </row>
    <row r="40" spans="1:2" ht="12.75">
      <c r="A40" s="26" t="s">
        <v>36</v>
      </c>
      <c r="B40" s="15">
        <v>3057.627118644068</v>
      </c>
    </row>
    <row r="41" spans="1:2" ht="12.75">
      <c r="A41" s="26" t="s">
        <v>37</v>
      </c>
      <c r="B41" s="15">
        <v>1495.7627118644068</v>
      </c>
    </row>
    <row r="42" spans="1:2" ht="12.75">
      <c r="A42" s="25" t="s">
        <v>33</v>
      </c>
      <c r="B42" s="48">
        <v>0</v>
      </c>
    </row>
    <row r="43" spans="1:2" ht="12.75">
      <c r="A43" s="27" t="s">
        <v>38</v>
      </c>
      <c r="B43" s="15">
        <v>541.6719</v>
      </c>
    </row>
    <row r="44" spans="1:2" ht="12.75">
      <c r="A44" s="28" t="s">
        <v>39</v>
      </c>
      <c r="B44" s="11">
        <v>9002.8</v>
      </c>
    </row>
    <row r="45" spans="1:2" ht="12.75">
      <c r="A45" s="29" t="s">
        <v>40</v>
      </c>
      <c r="B45" s="12">
        <v>16172.215866917151</v>
      </c>
    </row>
    <row r="46" spans="1:2" ht="12.75">
      <c r="A46" s="30" t="s">
        <v>41</v>
      </c>
      <c r="B46" s="12">
        <v>148.87474576271188</v>
      </c>
    </row>
    <row r="47" spans="1:2" ht="12.75">
      <c r="A47" s="28" t="s">
        <v>42</v>
      </c>
      <c r="B47" s="11">
        <v>581.9649152542373</v>
      </c>
    </row>
    <row r="48" spans="1:2" ht="12.75">
      <c r="A48" s="28" t="s">
        <v>43</v>
      </c>
      <c r="B48" s="31">
        <v>1847.4002542372882</v>
      </c>
    </row>
    <row r="49" spans="1:2" ht="12.75">
      <c r="A49" s="28" t="s">
        <v>44</v>
      </c>
      <c r="B49" s="12">
        <f>B48+B47+B46+B45+B44+B37+B33+B30</f>
        <v>51007.323643119424</v>
      </c>
    </row>
    <row r="50" spans="1:2" ht="12.75">
      <c r="A50" s="26" t="s">
        <v>45</v>
      </c>
      <c r="B50" s="15">
        <v>3071</v>
      </c>
    </row>
    <row r="51" spans="1:2" ht="12.75">
      <c r="A51" s="28" t="s">
        <v>46</v>
      </c>
      <c r="B51" s="12">
        <f>B49+B50</f>
        <v>54078.323643119424</v>
      </c>
    </row>
    <row r="52" spans="1:2" ht="12.75">
      <c r="A52" s="26" t="s">
        <v>47</v>
      </c>
      <c r="B52" s="15">
        <f>B51*0.18</f>
        <v>9734.098255761495</v>
      </c>
    </row>
    <row r="53" spans="1:3" ht="12.75">
      <c r="A53" s="32" t="s">
        <v>48</v>
      </c>
      <c r="B53" s="12">
        <f>B51+B52</f>
        <v>63812.421898880915</v>
      </c>
      <c r="C53" s="57"/>
    </row>
    <row r="54" spans="1:2" ht="12.75" hidden="1">
      <c r="A54" s="33" t="s">
        <v>49</v>
      </c>
      <c r="B54" s="47"/>
    </row>
    <row r="55" spans="1:2" ht="12.75">
      <c r="A55" s="33" t="s">
        <v>50</v>
      </c>
      <c r="B55" s="34">
        <f>B27-B53+B54</f>
        <v>-40985.421898880915</v>
      </c>
    </row>
    <row r="56" spans="1:2" ht="12.75">
      <c r="A56" s="35"/>
      <c r="B56" s="36"/>
    </row>
    <row r="57" spans="1:2" ht="12.75">
      <c r="A57" s="35"/>
      <c r="B57" s="36"/>
    </row>
    <row r="58" spans="1:2" ht="12.75">
      <c r="A58" s="37" t="s">
        <v>51</v>
      </c>
      <c r="B58" s="43"/>
    </row>
    <row r="59" spans="1:2" ht="12.75">
      <c r="A59" s="38" t="s">
        <v>52</v>
      </c>
      <c r="B59" s="49" t="s">
        <v>53</v>
      </c>
    </row>
    <row r="60" spans="1:2" ht="12.75">
      <c r="A60" s="39" t="s">
        <v>54</v>
      </c>
      <c r="B60" s="49"/>
    </row>
    <row r="61" spans="1:2" ht="12.75">
      <c r="A61" s="38" t="s">
        <v>55</v>
      </c>
      <c r="B61" s="49" t="s">
        <v>56</v>
      </c>
    </row>
    <row r="62" spans="1:2" ht="12.75">
      <c r="A62" s="39" t="s">
        <v>57</v>
      </c>
      <c r="B62" s="43"/>
    </row>
    <row r="63" spans="1:2" ht="12.75">
      <c r="A63" s="38" t="s">
        <v>58</v>
      </c>
      <c r="B63" s="43"/>
    </row>
    <row r="64" spans="1:2" ht="12.75">
      <c r="A64" s="40" t="s">
        <v>59</v>
      </c>
      <c r="B64" s="43"/>
    </row>
    <row r="65" spans="1:2" ht="12.75">
      <c r="A65" s="41" t="s">
        <v>58</v>
      </c>
      <c r="B65" s="43"/>
    </row>
    <row r="66" spans="1:2" ht="12.75">
      <c r="A66" s="41"/>
      <c r="B66" s="4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PEO</cp:lastModifiedBy>
  <dcterms:created xsi:type="dcterms:W3CDTF">2011-04-19T16:54:12Z</dcterms:created>
  <dcterms:modified xsi:type="dcterms:W3CDTF">2011-05-04T06:16:36Z</dcterms:modified>
  <cp:category/>
  <cp:version/>
  <cp:contentType/>
  <cp:contentStatus/>
</cp:coreProperties>
</file>