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<sst xmlns="http://schemas.openxmlformats.org/spreadsheetml/2006/main" count="110" uniqueCount="109">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</sst>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12">
        <row r="6">
          <cell r="X6" t="str">
            <v>50 лет Октября,20</v>
          </cell>
        </row>
        <row r="8">
          <cell r="X8">
            <v>1964</v>
          </cell>
        </row>
        <row r="9">
          <cell r="X9">
            <v>4592.100000000001</v>
          </cell>
        </row>
        <row r="12">
          <cell r="X12">
            <v>3060.9000000000005</v>
          </cell>
        </row>
        <row r="13">
          <cell r="X13">
            <v>5</v>
          </cell>
        </row>
        <row r="15">
          <cell r="X15">
            <v>980</v>
          </cell>
        </row>
        <row r="16">
          <cell r="X16">
            <v>307.8</v>
          </cell>
        </row>
        <row r="20">
          <cell r="X20">
            <v>1469</v>
          </cell>
        </row>
        <row r="21">
          <cell r="X21">
            <v>1053</v>
          </cell>
        </row>
        <row r="22">
          <cell r="X22">
            <v>648</v>
          </cell>
        </row>
        <row r="23">
          <cell r="X23">
            <v>108</v>
          </cell>
        </row>
        <row r="24">
          <cell r="X24">
            <v>226</v>
          </cell>
        </row>
        <row r="28">
          <cell r="X28">
            <v>695</v>
          </cell>
        </row>
        <row r="29">
          <cell r="X29" t="str">
            <v>ХВС, ЦО</v>
          </cell>
        </row>
        <row r="31">
          <cell r="X31">
            <v>17255.920000000042</v>
          </cell>
        </row>
        <row r="32">
          <cell r="X32">
            <v>546817.68</v>
          </cell>
        </row>
        <row r="35">
          <cell r="X35">
            <v>78521.72</v>
          </cell>
        </row>
        <row r="39">
          <cell r="X39">
            <v>620113.14</v>
          </cell>
        </row>
        <row r="43">
          <cell r="X43">
            <v>45355.9217826878</v>
          </cell>
        </row>
        <row r="48">
          <cell r="X48">
            <v>3656.5513583552893</v>
          </cell>
        </row>
        <row r="49">
          <cell r="X49">
            <v>0</v>
          </cell>
        </row>
        <row r="54">
          <cell r="X54">
            <v>0</v>
          </cell>
        </row>
        <row r="59">
          <cell r="X59">
            <v>13034.270132093789</v>
          </cell>
        </row>
        <row r="67">
          <cell r="X67">
            <v>17356.800000000003</v>
          </cell>
        </row>
        <row r="70">
          <cell r="X70">
            <v>35225.49</v>
          </cell>
        </row>
        <row r="74">
          <cell r="X74">
            <v>2926.8</v>
          </cell>
        </row>
        <row r="75">
          <cell r="X75">
            <v>17267.04</v>
          </cell>
        </row>
        <row r="76">
          <cell r="X76">
            <v>661.15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3">
          <cell r="X83">
            <v>2323.377658283836</v>
          </cell>
        </row>
        <row r="87">
          <cell r="X87">
            <v>12421.735244923651</v>
          </cell>
        </row>
        <row r="88">
          <cell r="X88">
            <v>2854.43863475416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5227.364406779661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576.6440677966102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3763.288135593221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5463.621444286441</v>
          </cell>
        </row>
        <row r="110">
          <cell r="X110">
            <v>8163.334274909308</v>
          </cell>
        </row>
        <row r="114">
          <cell r="X114">
            <v>42818.0593220339</v>
          </cell>
        </row>
        <row r="115">
          <cell r="X115">
            <v>10999.161016949152</v>
          </cell>
        </row>
        <row r="116">
          <cell r="X116">
            <v>10111.305084745763</v>
          </cell>
        </row>
        <row r="117">
          <cell r="X117">
            <v>0</v>
          </cell>
        </row>
        <row r="119">
          <cell r="X119">
            <v>21707.593220338982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9">
          <cell r="X129">
            <v>16390.885789656262</v>
          </cell>
        </row>
        <row r="133">
          <cell r="X133">
            <v>9863.830800000003</v>
          </cell>
        </row>
        <row r="134">
          <cell r="X134">
            <v>4422.406779661018</v>
          </cell>
        </row>
        <row r="138">
          <cell r="X138">
            <v>4070.1186440677966</v>
          </cell>
        </row>
        <row r="140">
          <cell r="X140">
            <v>0</v>
          </cell>
        </row>
        <row r="147">
          <cell r="X147">
            <v>0</v>
          </cell>
        </row>
        <row r="148">
          <cell r="X148">
            <v>120483.85829430592</v>
          </cell>
        </row>
        <row r="149">
          <cell r="X149">
            <v>3058.4717694915257</v>
          </cell>
        </row>
        <row r="150">
          <cell r="X150">
            <v>11955.84418983051</v>
          </cell>
        </row>
        <row r="151">
          <cell r="X151">
            <v>37952.85423050848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(13)'!X6</f>
        <v>50 лет Октября,20</v>
      </c>
    </row>
    <row r="6" ht="12.75">
      <c r="A6" s="3" t="s">
        <v>1</v>
      </c>
    </row>
    <row r="7" spans="1:2" ht="12.75">
      <c r="A7" t="s">
        <v>2</v>
      </c>
      <c r="B7" s="2">
        <f>'[1]2 (13)'!X8</f>
        <v>1964</v>
      </c>
    </row>
    <row r="8" spans="1:2" ht="12.75">
      <c r="A8" t="s">
        <v>3</v>
      </c>
      <c r="B8" s="2">
        <f>'[1]2 (13)'!X9</f>
        <v>4592.100000000001</v>
      </c>
    </row>
    <row r="9" spans="1:2" ht="12.75" hidden="1">
      <c r="A9" t="s">
        <v>4</v>
      </c>
      <c r="B9" s="2">
        <f>'[1]2 (13)'!X12</f>
        <v>3060.9000000000005</v>
      </c>
    </row>
    <row r="10" spans="1:2" ht="12.75" customHeight="1">
      <c r="A10" s="38" t="s">
        <v>105</v>
      </c>
      <c r="B10" s="40" t="s">
        <v>107</v>
      </c>
    </row>
    <row r="11" spans="1:2" ht="12.75" customHeight="1">
      <c r="A11" s="38" t="s">
        <v>106</v>
      </c>
      <c r="B11" s="39" t="s">
        <v>108</v>
      </c>
    </row>
    <row r="12" spans="1:2" ht="12.75">
      <c r="A12" s="38" t="s">
        <v>7</v>
      </c>
      <c r="B12" s="39">
        <v>980</v>
      </c>
    </row>
    <row r="13" spans="1:2" ht="12.75">
      <c r="A13" t="s">
        <v>5</v>
      </c>
      <c r="B13" s="2">
        <f>'[1]2 (13)'!X13</f>
        <v>5</v>
      </c>
    </row>
    <row r="14" spans="1:2" ht="12.75">
      <c r="A14" t="s">
        <v>6</v>
      </c>
      <c r="B14" s="2">
        <f>'[1]2 (13)'!X14</f>
        <v>0</v>
      </c>
    </row>
    <row r="15" spans="1:2" ht="12.75" hidden="1">
      <c r="A15" t="s">
        <v>7</v>
      </c>
      <c r="B15" s="2">
        <f>'[1]2 (13)'!X15</f>
        <v>980</v>
      </c>
    </row>
    <row r="16" spans="1:2" ht="12.75" hidden="1">
      <c r="A16" t="s">
        <v>8</v>
      </c>
      <c r="B16" s="2">
        <f>'[1]2 (13)'!X16</f>
        <v>307.8</v>
      </c>
    </row>
    <row r="17" spans="1:2" ht="12.75">
      <c r="A17" t="s">
        <v>86</v>
      </c>
      <c r="B17" s="8">
        <f>B18+B19</f>
        <v>2522</v>
      </c>
    </row>
    <row r="18" spans="1:2" ht="12.75">
      <c r="A18" t="s">
        <v>9</v>
      </c>
      <c r="B18" s="2">
        <f>'[1]2 (13)'!X20</f>
        <v>1469</v>
      </c>
    </row>
    <row r="19" spans="1:2" ht="12.75">
      <c r="A19" t="s">
        <v>10</v>
      </c>
      <c r="B19" s="2">
        <f>'[1]2 (13)'!X21</f>
        <v>1053</v>
      </c>
    </row>
    <row r="20" spans="1:2" ht="12.75" hidden="1">
      <c r="A20" t="s">
        <v>11</v>
      </c>
      <c r="B20" s="2">
        <f>'[1]2 (13)'!X22</f>
        <v>648</v>
      </c>
    </row>
    <row r="21" spans="1:2" ht="12.75">
      <c r="A21" t="s">
        <v>12</v>
      </c>
      <c r="B21" s="2">
        <f>'[1]2 (13)'!X23</f>
        <v>108</v>
      </c>
    </row>
    <row r="22" spans="1:2" ht="12.75">
      <c r="A22" t="s">
        <v>13</v>
      </c>
      <c r="B22" s="2">
        <f>'[1]2 (13)'!X24</f>
        <v>226</v>
      </c>
    </row>
    <row r="23" spans="1:2" ht="12.75">
      <c r="A23" t="s">
        <v>14</v>
      </c>
      <c r="B23" s="2">
        <f>'[1]2 (13)'!X28</f>
        <v>695</v>
      </c>
    </row>
    <row r="24" spans="1:2" ht="12.75" hidden="1">
      <c r="A24" t="s">
        <v>15</v>
      </c>
      <c r="B24" s="2">
        <f>'[1]2 (13)'!X28</f>
        <v>695</v>
      </c>
    </row>
    <row r="25" spans="1:2" ht="24" customHeight="1">
      <c r="A25" s="23" t="s">
        <v>16</v>
      </c>
      <c r="B25" s="24" t="str">
        <f>'[1]2 (13)'!X29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87</v>
      </c>
      <c r="B28" s="11">
        <f>'[1]2 (13)'!X31</f>
        <v>17255.920000000042</v>
      </c>
    </row>
    <row r="29" spans="1:2" ht="12.75">
      <c r="A29" s="16" t="s">
        <v>47</v>
      </c>
      <c r="B29" s="11">
        <f>'[1]2 (13)'!X32</f>
        <v>546817.68</v>
      </c>
    </row>
    <row r="30" spans="1:2" ht="12.75">
      <c r="A30" s="16" t="s">
        <v>48</v>
      </c>
      <c r="B30" s="11">
        <f>'[1]2 (13)'!X35</f>
        <v>78521.72</v>
      </c>
    </row>
    <row r="31" spans="1:2" ht="12.75">
      <c r="A31" s="16" t="s">
        <v>84</v>
      </c>
      <c r="B31" s="11">
        <f>'[1]2 (13)'!X37</f>
        <v>0</v>
      </c>
    </row>
    <row r="32" spans="1:2" ht="12.75">
      <c r="A32" s="17" t="s">
        <v>50</v>
      </c>
      <c r="B32" s="11">
        <f>'[1]2 (13)'!X39</f>
        <v>620113.14</v>
      </c>
    </row>
    <row r="33" spans="1:2" ht="12.75">
      <c r="A33" s="15" t="s">
        <v>88</v>
      </c>
      <c r="B33" s="11">
        <f>B28+B29+B30+B31-B32</f>
        <v>22482.18000000005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131827.47191478158</v>
      </c>
    </row>
    <row r="36" spans="1:2" ht="12.75">
      <c r="A36" s="1" t="s">
        <v>19</v>
      </c>
      <c r="B36" s="26">
        <f>'[1]2 (13)'!X43-B37</f>
        <v>41699.37042433251</v>
      </c>
    </row>
    <row r="37" spans="1:2" ht="12.75">
      <c r="A37" s="1" t="s">
        <v>40</v>
      </c>
      <c r="B37" s="26">
        <f>'[1]2 (13)'!X48</f>
        <v>3656.5513583552893</v>
      </c>
    </row>
    <row r="38" spans="1:2" ht="12.75">
      <c r="A38" s="1" t="s">
        <v>20</v>
      </c>
      <c r="B38" s="26">
        <f>'[1]2 (13)'!X49</f>
        <v>0</v>
      </c>
    </row>
    <row r="39" spans="1:2" ht="12.75">
      <c r="A39" s="1" t="s">
        <v>21</v>
      </c>
      <c r="B39" s="26">
        <f>'[1]2 (13)'!X54</f>
        <v>0</v>
      </c>
    </row>
    <row r="40" spans="1:2" ht="12.75">
      <c r="A40" s="18" t="s">
        <v>79</v>
      </c>
      <c r="B40" s="26">
        <f>'[1]2 (13)'!X59</f>
        <v>13034.270132093789</v>
      </c>
    </row>
    <row r="41" spans="1:2" ht="12.75">
      <c r="A41" s="1" t="s">
        <v>22</v>
      </c>
      <c r="B41" s="26">
        <f>'[1]2 (13)'!X67</f>
        <v>17356.800000000003</v>
      </c>
    </row>
    <row r="42" spans="1:2" ht="12.75">
      <c r="A42" s="1" t="s">
        <v>23</v>
      </c>
      <c r="B42" s="26">
        <f>'[1]2 (13)'!X70</f>
        <v>35225.49</v>
      </c>
    </row>
    <row r="43" spans="1:2" ht="12.75">
      <c r="A43" s="1" t="s">
        <v>24</v>
      </c>
      <c r="B43" s="26">
        <f>'[1]2 (13)'!X74+'[1]2 (13)'!X75</f>
        <v>20193.84</v>
      </c>
    </row>
    <row r="44" spans="1:2" ht="12.75">
      <c r="A44" s="1" t="s">
        <v>25</v>
      </c>
      <c r="B44" s="26">
        <f>'[1]2 (13)'!X76</f>
        <v>661.15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(13)'!X78</f>
        <v>0</v>
      </c>
    </row>
    <row r="47" spans="1:2" ht="12.75" hidden="1">
      <c r="A47" s="31" t="s">
        <v>54</v>
      </c>
      <c r="B47" s="26">
        <f>'[1]2 (13)'!X79</f>
        <v>0</v>
      </c>
    </row>
    <row r="48" spans="1:2" ht="12.75" hidden="1">
      <c r="A48" s="32" t="s">
        <v>53</v>
      </c>
      <c r="B48" s="26">
        <f>'[1]2 (13)'!X80</f>
        <v>0</v>
      </c>
    </row>
    <row r="49" spans="1:2" ht="12.75" hidden="1">
      <c r="A49" s="33" t="s">
        <v>55</v>
      </c>
      <c r="B49" s="26">
        <f>'[1]2 (13)'!X81</f>
        <v>0</v>
      </c>
    </row>
    <row r="50" spans="1:2" ht="25.5">
      <c r="A50" s="34" t="s">
        <v>43</v>
      </c>
      <c r="B50" s="11">
        <f>B51+B52+B84+B85</f>
        <v>97444.8445340934</v>
      </c>
    </row>
    <row r="51" spans="1:2" ht="12.75">
      <c r="A51" s="35" t="s">
        <v>26</v>
      </c>
      <c r="B51" s="26">
        <f>'[1]2 (13)'!X83+'[1]2 (13)'!X110</f>
        <v>10486.711933193144</v>
      </c>
    </row>
    <row r="52" spans="1:2" ht="12.75">
      <c r="A52" s="35" t="s">
        <v>27</v>
      </c>
      <c r="B52" s="26">
        <f>'[1]2 (13)'!X87+'[1]2 (13)'!X114</f>
        <v>55239.79456695755</v>
      </c>
    </row>
    <row r="53" spans="1:2" ht="12.75">
      <c r="A53" s="36" t="s">
        <v>56</v>
      </c>
      <c r="B53" s="26">
        <f>'[1]2 (13)'!X88</f>
        <v>2854.43863475416</v>
      </c>
    </row>
    <row r="54" spans="1:2" ht="12.75" hidden="1">
      <c r="A54" s="36" t="s">
        <v>57</v>
      </c>
      <c r="B54" s="26">
        <f>'[1]2 (13)'!X89</f>
        <v>0</v>
      </c>
    </row>
    <row r="55" spans="1:2" ht="12.75" hidden="1">
      <c r="A55" s="36" t="s">
        <v>63</v>
      </c>
      <c r="B55" s="26">
        <f>'[1]2 (13)'!X90</f>
        <v>0</v>
      </c>
    </row>
    <row r="56" spans="1:2" ht="12.75" hidden="1">
      <c r="A56" s="36" t="s">
        <v>76</v>
      </c>
      <c r="B56" s="26">
        <f>'[1]2 (13)'!X91</f>
        <v>0</v>
      </c>
    </row>
    <row r="57" spans="1:2" ht="12.75" hidden="1">
      <c r="A57" s="36" t="s">
        <v>66</v>
      </c>
      <c r="B57" s="26">
        <f>'[1]2 (13)'!X92</f>
        <v>0</v>
      </c>
    </row>
    <row r="58" spans="1:2" ht="12.75" hidden="1">
      <c r="A58" s="36" t="s">
        <v>71</v>
      </c>
      <c r="B58" s="26">
        <f>'[1]2 (13)'!X93</f>
        <v>0</v>
      </c>
    </row>
    <row r="59" spans="1:2" ht="12.75">
      <c r="A59" s="36" t="s">
        <v>64</v>
      </c>
      <c r="B59" s="26">
        <f>'[1]2 (13)'!X94</f>
        <v>5227.364406779661</v>
      </c>
    </row>
    <row r="60" spans="1:2" ht="12.75" hidden="1">
      <c r="A60" s="36" t="s">
        <v>82</v>
      </c>
      <c r="B60" s="26">
        <f>'[1]2 (13)'!X95</f>
        <v>0</v>
      </c>
    </row>
    <row r="61" spans="1:2" ht="12.75" hidden="1">
      <c r="A61" s="36" t="s">
        <v>65</v>
      </c>
      <c r="B61" s="26">
        <f>'[1]2 (13)'!X96</f>
        <v>0</v>
      </c>
    </row>
    <row r="62" spans="1:2" ht="12.75" hidden="1">
      <c r="A62" s="36" t="s">
        <v>67</v>
      </c>
      <c r="B62" s="26">
        <f>'[1]2 (13)'!X97</f>
        <v>0</v>
      </c>
    </row>
    <row r="63" spans="1:2" ht="12.75" hidden="1">
      <c r="A63" s="36" t="s">
        <v>78</v>
      </c>
      <c r="B63" s="26">
        <f>'[1]2 (13)'!X98</f>
        <v>0</v>
      </c>
    </row>
    <row r="64" spans="1:2" ht="12.75">
      <c r="A64" s="36" t="s">
        <v>74</v>
      </c>
      <c r="B64" s="26">
        <f>'[1]2 (13)'!X99</f>
        <v>576.6440677966102</v>
      </c>
    </row>
    <row r="65" spans="1:2" ht="12.75" hidden="1">
      <c r="A65" s="36" t="s">
        <v>77</v>
      </c>
      <c r="B65" s="26">
        <f>'[1]2 (13)'!X100</f>
        <v>0</v>
      </c>
    </row>
    <row r="66" spans="1:2" ht="12.75" hidden="1">
      <c r="A66" s="36" t="s">
        <v>75</v>
      </c>
      <c r="B66" s="26">
        <f>'[1]2 (13)'!X101</f>
        <v>0</v>
      </c>
    </row>
    <row r="67" spans="1:2" ht="12.75">
      <c r="A67" s="36" t="s">
        <v>97</v>
      </c>
      <c r="B67" s="26">
        <f>'[1]2 (13)'!X102</f>
        <v>3763.288135593221</v>
      </c>
    </row>
    <row r="68" spans="1:2" ht="12.75" hidden="1">
      <c r="A68" s="36" t="s">
        <v>72</v>
      </c>
      <c r="B68" s="26">
        <f>'[1]2 (13)'!X103</f>
        <v>0</v>
      </c>
    </row>
    <row r="69" spans="1:2" ht="12.75" hidden="1">
      <c r="A69" s="36" t="s">
        <v>73</v>
      </c>
      <c r="B69" s="26">
        <f>'[1]2 (13)'!X104</f>
        <v>0</v>
      </c>
    </row>
    <row r="70" spans="1:2" ht="12.75">
      <c r="A70" s="36" t="s">
        <v>70</v>
      </c>
      <c r="B70" s="26">
        <f>'[1]2 (13)'!X115</f>
        <v>10999.161016949152</v>
      </c>
    </row>
    <row r="71" spans="1:2" ht="12.75">
      <c r="A71" s="36" t="s">
        <v>60</v>
      </c>
      <c r="B71" s="26">
        <f>'[1]2 (13)'!X116</f>
        <v>10111.305084745763</v>
      </c>
    </row>
    <row r="72" spans="1:2" ht="12.75" hidden="1">
      <c r="A72" s="36" t="s">
        <v>58</v>
      </c>
      <c r="B72" s="26">
        <f>'[1]2 (13)'!X117</f>
        <v>0</v>
      </c>
    </row>
    <row r="73" spans="1:2" ht="12.75" hidden="1">
      <c r="A73" s="36" t="s">
        <v>99</v>
      </c>
      <c r="B73" s="26">
        <f>'[1]2 (13)'!X118</f>
        <v>0</v>
      </c>
    </row>
    <row r="74" spans="1:2" ht="12.75">
      <c r="A74" s="36" t="s">
        <v>62</v>
      </c>
      <c r="B74" s="26">
        <f>'[1]2 (13)'!X119</f>
        <v>21707.593220338982</v>
      </c>
    </row>
    <row r="75" spans="1:2" ht="12.75" hidden="1">
      <c r="A75" s="36" t="s">
        <v>61</v>
      </c>
      <c r="B75" s="26">
        <f>'[1]2 (13)'!X120</f>
        <v>0</v>
      </c>
    </row>
    <row r="76" spans="1:2" ht="12.75" hidden="1">
      <c r="A76" s="36" t="s">
        <v>68</v>
      </c>
      <c r="B76" s="26">
        <f>'[1]2 (13)'!X121</f>
        <v>0</v>
      </c>
    </row>
    <row r="77" spans="1:2" ht="12.75" hidden="1">
      <c r="A77" s="36" t="s">
        <v>69</v>
      </c>
      <c r="B77" s="26">
        <f>'[1]2 (13)'!X122</f>
        <v>0</v>
      </c>
    </row>
    <row r="78" spans="1:2" ht="12.75" hidden="1">
      <c r="A78" s="36" t="s">
        <v>59</v>
      </c>
      <c r="B78" s="26">
        <f>'[1]2 (13)'!X123</f>
        <v>0</v>
      </c>
    </row>
    <row r="79" spans="1:2" ht="12.75" hidden="1">
      <c r="A79" s="36" t="s">
        <v>28</v>
      </c>
      <c r="B79" s="26">
        <f>'[1]2 (13)'!X124</f>
        <v>0</v>
      </c>
    </row>
    <row r="80" spans="1:2" ht="12.75" hidden="1">
      <c r="A80" s="36" t="s">
        <v>80</v>
      </c>
      <c r="B80" s="26">
        <f>'[1]2 (13)'!X125</f>
        <v>0</v>
      </c>
    </row>
    <row r="81" spans="1:2" ht="12.75" hidden="1">
      <c r="A81" s="36" t="s">
        <v>98</v>
      </c>
      <c r="B81" s="26">
        <f>'[1]2 (13)'!X126</f>
        <v>0</v>
      </c>
    </row>
    <row r="82" spans="1:2" ht="12.75" hidden="1">
      <c r="A82" s="36" t="s">
        <v>81</v>
      </c>
      <c r="B82" s="26">
        <f>'[1]2 (13)'!X127</f>
        <v>0</v>
      </c>
    </row>
    <row r="83" spans="1:2" ht="12.75" hidden="1">
      <c r="A83" s="36" t="s">
        <v>96</v>
      </c>
      <c r="B83" s="26">
        <f>'[1]2 (13)'!X128</f>
        <v>0</v>
      </c>
    </row>
    <row r="84" spans="1:2" ht="12.75">
      <c r="A84" s="5" t="s">
        <v>29</v>
      </c>
      <c r="B84" s="26">
        <f>'[1]2 (13)'!X105+'[1]2 (13)'!X129</f>
        <v>21854.507233942702</v>
      </c>
    </row>
    <row r="85" spans="1:2" ht="12.75">
      <c r="A85" s="5" t="s">
        <v>30</v>
      </c>
      <c r="B85" s="26">
        <f>'[1]2 (13)'!X133</f>
        <v>9863.830800000003</v>
      </c>
    </row>
    <row r="86" spans="1:2" ht="12.75">
      <c r="A86" s="9" t="s">
        <v>32</v>
      </c>
      <c r="B86" s="11">
        <f>'[1]2 (13)'!X134</f>
        <v>4422.406779661018</v>
      </c>
    </row>
    <row r="87" spans="1:2" ht="12.75">
      <c r="A87" s="4" t="s">
        <v>39</v>
      </c>
      <c r="B87" s="11">
        <f>'[1]2 (13)'!X138</f>
        <v>4070.1186440677966</v>
      </c>
    </row>
    <row r="88" spans="1:2" ht="12.75">
      <c r="A88" s="4" t="s">
        <v>44</v>
      </c>
      <c r="B88" s="11">
        <f>'[1]2 (13)'!X139+'[1]2 (13)'!X140+'[1]2 (13)'!X143+'[1]2 (13)'!X146+'[1]2 (13)'!X147</f>
        <v>0</v>
      </c>
    </row>
    <row r="89" spans="1:2" ht="12.75">
      <c r="A89" s="4" t="s">
        <v>51</v>
      </c>
      <c r="B89" s="11">
        <f>'[1]2 (13)'!X148</f>
        <v>120483.85829430592</v>
      </c>
    </row>
    <row r="90" spans="1:2" ht="12.75">
      <c r="A90" s="4" t="s">
        <v>45</v>
      </c>
      <c r="B90" s="11">
        <f>'[1]2 (13)'!X149</f>
        <v>3058.4717694915257</v>
      </c>
    </row>
    <row r="91" spans="1:2" ht="12.75">
      <c r="A91" s="4" t="s">
        <v>34</v>
      </c>
      <c r="B91" s="11">
        <f>'[1]2 (13)'!X150</f>
        <v>11955.84418983051</v>
      </c>
    </row>
    <row r="92" spans="1:2" ht="12.75">
      <c r="A92" s="4" t="s">
        <v>33</v>
      </c>
      <c r="B92" s="11">
        <f>'[1]2 (13)'!X151</f>
        <v>37952.85423050848</v>
      </c>
    </row>
    <row r="93" spans="1:2" ht="12.75">
      <c r="A93" s="4" t="s">
        <v>42</v>
      </c>
      <c r="B93" s="11">
        <f>B35+B45+B50+B86+B87+B88+B89+B90+B91+B92</f>
        <v>411215.87035674026</v>
      </c>
    </row>
    <row r="94" spans="1:2" ht="12.75">
      <c r="A94" s="6" t="s">
        <v>35</v>
      </c>
      <c r="B94" s="26">
        <f>'[1]2 (13)'!X153</f>
        <v>0</v>
      </c>
    </row>
    <row r="95" spans="1:2" ht="12.75">
      <c r="A95" s="4" t="s">
        <v>36</v>
      </c>
      <c r="B95" s="11">
        <f>B93+B94</f>
        <v>411215.87035674026</v>
      </c>
    </row>
    <row r="96" spans="1:2" ht="12.75">
      <c r="A96" s="6" t="s">
        <v>37</v>
      </c>
      <c r="B96" s="26">
        <f>B95*0.18</f>
        <v>74018.85666421325</v>
      </c>
    </row>
    <row r="97" spans="1:2" ht="12.75">
      <c r="A97" s="4" t="s">
        <v>38</v>
      </c>
      <c r="B97" s="11">
        <f>B95+B96</f>
        <v>485234.7270209535</v>
      </c>
    </row>
    <row r="98" spans="1:2" ht="14.25" customHeight="1">
      <c r="A98" s="37" t="s">
        <v>102</v>
      </c>
      <c r="B98" s="25">
        <v>18290.8</v>
      </c>
    </row>
    <row r="99" spans="1:2" ht="12.75">
      <c r="A99" s="37" t="s">
        <v>103</v>
      </c>
      <c r="B99" s="25">
        <f>B32+B98-B97</f>
        <v>153169.21297904657</v>
      </c>
    </row>
    <row r="100" spans="1:2" ht="12.75">
      <c r="A100" s="19"/>
      <c r="B100" s="20"/>
    </row>
    <row r="101" spans="1:2" ht="24">
      <c r="A101" s="27" t="s">
        <v>100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89</v>
      </c>
      <c r="B104" s="20"/>
    </row>
    <row r="105" spans="1:2" ht="12.75">
      <c r="A105" s="19" t="s">
        <v>90</v>
      </c>
      <c r="B105" s="20" t="s">
        <v>91</v>
      </c>
    </row>
    <row r="106" spans="1:2" ht="12.75">
      <c r="A106" s="21" t="s">
        <v>92</v>
      </c>
      <c r="B106" s="20"/>
    </row>
    <row r="107" spans="1:2" ht="12.75">
      <c r="A107" s="22" t="s">
        <v>95</v>
      </c>
      <c r="B107" s="20" t="s">
        <v>101</v>
      </c>
    </row>
    <row r="108" ht="12.75">
      <c r="A108" s="21" t="s">
        <v>93</v>
      </c>
    </row>
    <row r="109" ht="12.75">
      <c r="A109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2011-02-07T06:16:30Z</cp:lastPrinted>
  <dcterms:created xsi:type="dcterms:W3CDTF">1996-10-08T23:32:33Z</dcterms:created>
  <dcterms:modified xsi:type="dcterms:W3CDTF">2011-04-26T11:13:00Z</dcterms:modified>
  <cp:category/>
  <cp:version/>
  <cp:contentType/>
  <cp:contentStatus/>
</cp:coreProperties>
</file>