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<sst xmlns="http://schemas.openxmlformats.org/spreadsheetml/2006/main" count="110" uniqueCount="108">
  <si>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</si>
  <si>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</si>
  <si>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</si>
  <si>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</si>
  <si>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</si>
  <si>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</si>
  <si>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</si>
  <si>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</si>
  <si>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</si>
  <si>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</si>
  <si>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</si>
  <si>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</si>
  <si>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</si>
  <si>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</si>
  <si>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</si>
  <si>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</si>
  <si>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</si>
  <si>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</si>
  <si>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</si>
  <si>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</si>
  <si>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</si>
  <si>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</si>
  <si>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</si>
  <si>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</si>
  <si>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</si>
  <si>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</si>
  <si>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</si>
  <si>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</si>
  <si>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</si>
  <si>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</si>
  <si>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</si>
  <si>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</si>
  <si>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</si>
  <si>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</si>
  <si>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</si>
  <si>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</si>
  <si>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</si>
  <si>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</si>
  <si>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</si>
  <si>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</si>
  <si>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</si>
  <si>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</si>
  <si>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</si>
  <si>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</si>
  <si>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</si>
  <si>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</si>
  <si>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</si>
  <si>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</si>
  <si>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</si>
  <si>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</si>
  <si>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</si>
  <si>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</si>
  <si>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</si>
  <si>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</si>
  <si>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</si>
  <si>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</si>
  <si>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</si>
  <si>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</si>
  <si>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</si>
  <si>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</si>
  <si>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</si>
  <si>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</si>
  <si>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</si>
  <si>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</si>
  <si>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</si>
  <si>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</si>
  <si>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</si>
  <si>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</si>
  <si>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</si>
  <si>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</si>
  <si>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</si>
  <si>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</si>
  <si>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</si>
  <si>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</si>
  <si>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</si>
  <si>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</si>
  <si>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</si>
  <si>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</si>
  <si>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</si>
  <si>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</si>
  <si>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</si>
  <si>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</si>
  <si>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</si>
  <si>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</si>
  <si>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</si>
  <si>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</si>
  <si>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</si>
  <si>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</si>
  <si>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</si>
  <si>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</si>
  <si>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</si>
  <si>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</si>
  <si>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</si>
  <si>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</si>
  <si>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</si>
  <si>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</si>
  <si>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</si>
  <si>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</si>
  <si>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</si>
  <si>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</si>
  <si>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</si>
  <si>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</si>
  <si>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</si>
  <si>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</si>
  <si>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</si>
  <si>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</si>
  <si>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</si>
  <si>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мягкая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</si>
</sst>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86" fontId="0" fillId="0" borderId="0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 (2)"/>
      <sheetName val="2 (3)"/>
      <sheetName val="2 (4)"/>
      <sheetName val="2 (5)"/>
      <sheetName val="2 (6)"/>
      <sheetName val="2 (7)"/>
      <sheetName val="2 (9)"/>
      <sheetName val="2 (8)"/>
      <sheetName val="2 (10)"/>
      <sheetName val="2 (12)"/>
      <sheetName val="2 (11)"/>
      <sheetName val="2 (13)"/>
      <sheetName val="2 (17)"/>
      <sheetName val="2 (16)"/>
      <sheetName val="2 (15)"/>
      <sheetName val="2 (14)"/>
      <sheetName val="2 (18)"/>
      <sheetName val="2 (19)"/>
      <sheetName val="2 (21)"/>
      <sheetName val="2 (20)"/>
      <sheetName val="2 (35)"/>
      <sheetName val="2 (34)"/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  <sheetName val="2 (B2613)"/>
    </sheetNames>
    <sheetDataSet>
      <sheetData sheetId="51">
        <row r="6">
          <cell r="EX6" t="str">
            <v>Цюрупы ,98</v>
          </cell>
        </row>
        <row r="8">
          <cell r="EX8">
            <v>1995</v>
          </cell>
        </row>
        <row r="9">
          <cell r="EX9">
            <v>3012.7</v>
          </cell>
        </row>
        <row r="12">
          <cell r="EX12">
            <v>1820</v>
          </cell>
        </row>
        <row r="13">
          <cell r="EX13">
            <v>11</v>
          </cell>
        </row>
        <row r="14">
          <cell r="EX14">
            <v>1</v>
          </cell>
        </row>
        <row r="15">
          <cell r="EX15">
            <v>644</v>
          </cell>
        </row>
        <row r="20">
          <cell r="EX20">
            <v>645</v>
          </cell>
        </row>
        <row r="21">
          <cell r="EX21">
            <v>945</v>
          </cell>
        </row>
        <row r="22">
          <cell r="EX22">
            <v>299.7</v>
          </cell>
        </row>
        <row r="23">
          <cell r="EX23">
            <v>42</v>
          </cell>
        </row>
        <row r="24">
          <cell r="EX24">
            <v>78</v>
          </cell>
        </row>
        <row r="28">
          <cell r="EX28">
            <v>154</v>
          </cell>
        </row>
        <row r="29">
          <cell r="EX29" t="str">
            <v>ХВС, ГВС, ЦО, лифт, мусоропровод</v>
          </cell>
        </row>
        <row r="31">
          <cell r="EX31">
            <v>2567.7200000001467</v>
          </cell>
        </row>
        <row r="32">
          <cell r="EX32">
            <v>524771.4</v>
          </cell>
        </row>
        <row r="39">
          <cell r="EX39">
            <v>511181.47</v>
          </cell>
        </row>
        <row r="43">
          <cell r="EX43">
            <v>23924.002698560602</v>
          </cell>
        </row>
        <row r="48">
          <cell r="EX48">
            <v>1928.7303868247654</v>
          </cell>
        </row>
        <row r="49">
          <cell r="EX49">
            <v>23048.881545068427</v>
          </cell>
        </row>
        <row r="54">
          <cell r="EX54">
            <v>0</v>
          </cell>
        </row>
        <row r="59">
          <cell r="EX59">
            <v>44041.345146221174</v>
          </cell>
        </row>
        <row r="67">
          <cell r="EX67">
            <v>5990.400000000001</v>
          </cell>
        </row>
        <row r="70">
          <cell r="EX70">
            <v>12157.47</v>
          </cell>
        </row>
        <row r="74">
          <cell r="EX74">
            <v>1192.4</v>
          </cell>
        </row>
        <row r="78">
          <cell r="EX78">
            <v>0</v>
          </cell>
        </row>
        <row r="79">
          <cell r="EX79">
            <v>106425.95762711865</v>
          </cell>
        </row>
        <row r="80">
          <cell r="EX80">
            <v>0</v>
          </cell>
        </row>
        <row r="81">
          <cell r="EX81">
            <v>0</v>
          </cell>
        </row>
        <row r="83">
          <cell r="EX83">
            <v>1524.2786244009737</v>
          </cell>
        </row>
        <row r="87">
          <cell r="EX87">
            <v>1971.418027777915</v>
          </cell>
        </row>
        <row r="88">
          <cell r="EX88">
            <v>1875.7739599813049</v>
          </cell>
        </row>
        <row r="89">
          <cell r="EX89">
            <v>0</v>
          </cell>
        </row>
        <row r="90">
          <cell r="EX90">
            <v>0</v>
          </cell>
        </row>
        <row r="91">
          <cell r="EX91">
            <v>95.64406779661017</v>
          </cell>
        </row>
        <row r="92">
          <cell r="EX92">
            <v>0</v>
          </cell>
        </row>
        <row r="93">
          <cell r="EX93">
            <v>0</v>
          </cell>
        </row>
        <row r="94">
          <cell r="EX94">
            <v>0</v>
          </cell>
        </row>
        <row r="96">
          <cell r="EX96">
            <v>0</v>
          </cell>
        </row>
        <row r="97">
          <cell r="EX97">
            <v>0</v>
          </cell>
        </row>
        <row r="98">
          <cell r="EX98">
            <v>0</v>
          </cell>
        </row>
        <row r="99">
          <cell r="EX99">
            <v>0</v>
          </cell>
        </row>
        <row r="100">
          <cell r="EX100">
            <v>0</v>
          </cell>
        </row>
        <row r="101">
          <cell r="EX101">
            <v>0</v>
          </cell>
        </row>
        <row r="102">
          <cell r="EX102">
            <v>0</v>
          </cell>
        </row>
        <row r="103">
          <cell r="EX103">
            <v>0</v>
          </cell>
        </row>
        <row r="104">
          <cell r="EX104">
            <v>0</v>
          </cell>
        </row>
        <row r="105">
          <cell r="EX105">
            <v>3584.4716633352396</v>
          </cell>
        </row>
        <row r="110">
          <cell r="EX110">
            <v>5355.649304244085</v>
          </cell>
        </row>
        <row r="114">
          <cell r="EX114">
            <v>28584.525423728814</v>
          </cell>
        </row>
        <row r="115">
          <cell r="EX115">
            <v>7078.36440677966</v>
          </cell>
        </row>
        <row r="116">
          <cell r="EX116">
            <v>0</v>
          </cell>
        </row>
        <row r="117">
          <cell r="EX117">
            <v>12984.601694915254</v>
          </cell>
        </row>
        <row r="119">
          <cell r="EX119">
            <v>2474.728813559322</v>
          </cell>
        </row>
        <row r="120">
          <cell r="EX120">
            <v>0</v>
          </cell>
        </row>
        <row r="121">
          <cell r="EX121">
            <v>428.5</v>
          </cell>
        </row>
        <row r="122">
          <cell r="EX122">
            <v>0</v>
          </cell>
        </row>
        <row r="123">
          <cell r="EX123">
            <v>0</v>
          </cell>
        </row>
        <row r="124">
          <cell r="EX124">
            <v>0</v>
          </cell>
        </row>
        <row r="125">
          <cell r="EX125">
            <v>5618.330508474577</v>
          </cell>
        </row>
        <row r="129">
          <cell r="EX129">
            <v>10753.429066984037</v>
          </cell>
        </row>
        <row r="133">
          <cell r="EX133">
            <v>6471.2796</v>
          </cell>
        </row>
        <row r="134">
          <cell r="EX134">
            <v>3103.991525423729</v>
          </cell>
        </row>
        <row r="138">
          <cell r="EX138">
            <v>0</v>
          </cell>
        </row>
        <row r="139">
          <cell r="EX139">
            <v>29888.11</v>
          </cell>
        </row>
        <row r="140">
          <cell r="EX140">
            <v>1047</v>
          </cell>
        </row>
        <row r="143">
          <cell r="EX143">
            <v>5532.4800000000005</v>
          </cell>
        </row>
        <row r="147">
          <cell r="EX147">
            <v>45</v>
          </cell>
        </row>
        <row r="148">
          <cell r="EX148">
            <v>82484.20545790713</v>
          </cell>
        </row>
        <row r="149">
          <cell r="EX149">
            <v>2935.1620677966102</v>
          </cell>
        </row>
        <row r="150">
          <cell r="EX150">
            <v>11473.815355932205</v>
          </cell>
        </row>
        <row r="151">
          <cell r="EX151">
            <v>36422.6929322034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9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(52)'!EX6</f>
        <v>Цюрупы ,98</v>
      </c>
    </row>
    <row r="6" ht="12.75">
      <c r="A6" s="3" t="s">
        <v>1</v>
      </c>
    </row>
    <row r="7" spans="1:2" ht="12.75">
      <c r="A7" t="s">
        <v>2</v>
      </c>
      <c r="B7" s="2">
        <f>'[1]2 (52)'!EX8</f>
        <v>1995</v>
      </c>
    </row>
    <row r="8" spans="1:2" ht="12.75">
      <c r="A8" t="s">
        <v>3</v>
      </c>
      <c r="B8" s="2">
        <f>'[1]2 (52)'!EX9</f>
        <v>3012.7</v>
      </c>
    </row>
    <row r="9" spans="1:2" ht="12.75" hidden="1">
      <c r="A9" t="s">
        <v>4</v>
      </c>
      <c r="B9" s="2">
        <f>'[1]2 (52)'!EX12</f>
        <v>1820</v>
      </c>
    </row>
    <row r="10" spans="1:2" ht="12.75" customHeight="1">
      <c r="A10" s="38" t="s">
        <v>104</v>
      </c>
      <c r="B10" s="40" t="s">
        <v>106</v>
      </c>
    </row>
    <row r="11" spans="1:2" ht="12.75" customHeight="1">
      <c r="A11" s="38" t="s">
        <v>105</v>
      </c>
      <c r="B11" s="39" t="s">
        <v>107</v>
      </c>
    </row>
    <row r="12" spans="1:2" ht="12.75">
      <c r="A12" s="38" t="s">
        <v>7</v>
      </c>
      <c r="B12" s="41">
        <v>644</v>
      </c>
    </row>
    <row r="13" spans="1:2" ht="12.75">
      <c r="A13" t="s">
        <v>5</v>
      </c>
      <c r="B13" s="2">
        <f>'[1]2 (52)'!EX13</f>
        <v>11</v>
      </c>
    </row>
    <row r="14" spans="1:2" ht="12.75">
      <c r="A14" t="s">
        <v>6</v>
      </c>
      <c r="B14" s="2">
        <f>'[1]2 (52)'!EX14</f>
        <v>1</v>
      </c>
    </row>
    <row r="15" spans="1:2" ht="12.75" hidden="1">
      <c r="A15" t="s">
        <v>7</v>
      </c>
      <c r="B15" s="2">
        <f>'[1]2 (52)'!EX15</f>
        <v>644</v>
      </c>
    </row>
    <row r="16" spans="1:2" ht="12.75" hidden="1">
      <c r="A16" t="s">
        <v>8</v>
      </c>
      <c r="B16" s="2">
        <f>'[1]2 (52)'!EX16</f>
        <v>0</v>
      </c>
    </row>
    <row r="17" spans="1:2" ht="12.75">
      <c r="A17" t="s">
        <v>85</v>
      </c>
      <c r="B17" s="8">
        <f>B18+B19</f>
        <v>1590</v>
      </c>
    </row>
    <row r="18" spans="1:2" ht="12.75">
      <c r="A18" t="s">
        <v>9</v>
      </c>
      <c r="B18" s="2">
        <f>'[1]2 (52)'!EX20</f>
        <v>645</v>
      </c>
    </row>
    <row r="19" spans="1:2" ht="12.75">
      <c r="A19" t="s">
        <v>10</v>
      </c>
      <c r="B19" s="2">
        <f>'[1]2 (52)'!EX21</f>
        <v>945</v>
      </c>
    </row>
    <row r="20" spans="1:2" ht="12.75" hidden="1">
      <c r="A20" t="s">
        <v>11</v>
      </c>
      <c r="B20" s="2">
        <f>'[1]2 (52)'!EX22</f>
        <v>299.7</v>
      </c>
    </row>
    <row r="21" spans="1:2" ht="12.75">
      <c r="A21" t="s">
        <v>12</v>
      </c>
      <c r="B21" s="2">
        <f>'[1]2 (52)'!EX23</f>
        <v>42</v>
      </c>
    </row>
    <row r="22" spans="1:2" ht="12.75">
      <c r="A22" t="s">
        <v>13</v>
      </c>
      <c r="B22" s="2">
        <f>'[1]2 (52)'!EX24</f>
        <v>78</v>
      </c>
    </row>
    <row r="23" spans="1:2" ht="12.75">
      <c r="A23" t="s">
        <v>14</v>
      </c>
      <c r="B23" s="2">
        <f>'[1]2 (52)'!EX28</f>
        <v>154</v>
      </c>
    </row>
    <row r="24" spans="1:2" ht="12.75" hidden="1">
      <c r="A24" t="s">
        <v>15</v>
      </c>
      <c r="B24" s="2">
        <f>'[1]2 (52)'!EX28</f>
        <v>154</v>
      </c>
    </row>
    <row r="25" spans="1:2" ht="24" customHeight="1">
      <c r="A25" s="23" t="s">
        <v>16</v>
      </c>
      <c r="B25" s="24" t="str">
        <f>'[1]2 (52)'!EX29</f>
        <v>ХВС, ГВС, ЦО, лифт, мусоропровод</v>
      </c>
    </row>
    <row r="26" ht="12.75" hidden="1"/>
    <row r="27" spans="1:2" ht="12.75">
      <c r="A27" s="10" t="s">
        <v>46</v>
      </c>
      <c r="B27" s="12" t="s">
        <v>103</v>
      </c>
    </row>
    <row r="28" spans="1:2" ht="12.75">
      <c r="A28" s="15" t="s">
        <v>86</v>
      </c>
      <c r="B28" s="11">
        <f>'[1]2 (52)'!EX31</f>
        <v>2567.7200000001467</v>
      </c>
    </row>
    <row r="29" spans="1:2" ht="12.75">
      <c r="A29" s="16" t="s">
        <v>47</v>
      </c>
      <c r="B29" s="11">
        <f>'[1]2 (52)'!EX32</f>
        <v>524771.4</v>
      </c>
    </row>
    <row r="30" spans="1:2" ht="12.75">
      <c r="A30" s="16" t="s">
        <v>48</v>
      </c>
      <c r="B30" s="11">
        <f>'[1]2 (52)'!EX35</f>
        <v>0</v>
      </c>
    </row>
    <row r="31" spans="1:2" ht="12.75">
      <c r="A31" s="16" t="s">
        <v>83</v>
      </c>
      <c r="B31" s="11">
        <f>'[1]2 (52)'!EX37</f>
        <v>0</v>
      </c>
    </row>
    <row r="32" spans="1:2" ht="12.75">
      <c r="A32" s="17" t="s">
        <v>50</v>
      </c>
      <c r="B32" s="11">
        <f>'[1]2 (52)'!EX39</f>
        <v>511181.47</v>
      </c>
    </row>
    <row r="33" spans="1:2" ht="12.75">
      <c r="A33" s="15" t="s">
        <v>87</v>
      </c>
      <c r="B33" s="11">
        <f>B28+B29+B30+B31-B32</f>
        <v>16157.65000000014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110354.49938985019</v>
      </c>
    </row>
    <row r="36" spans="1:2" ht="12.75">
      <c r="A36" s="1" t="s">
        <v>19</v>
      </c>
      <c r="B36" s="26">
        <f>'[1]2 (52)'!EX43-B37</f>
        <v>21995.272311735836</v>
      </c>
    </row>
    <row r="37" spans="1:2" ht="12.75">
      <c r="A37" s="1" t="s">
        <v>40</v>
      </c>
      <c r="B37" s="26">
        <f>'[1]2 (52)'!EX48</f>
        <v>1928.7303868247654</v>
      </c>
    </row>
    <row r="38" spans="1:2" ht="12.75">
      <c r="A38" s="1" t="s">
        <v>20</v>
      </c>
      <c r="B38" s="26">
        <f>'[1]2 (52)'!EX49</f>
        <v>23048.881545068427</v>
      </c>
    </row>
    <row r="39" spans="1:2" ht="12.75">
      <c r="A39" s="1" t="s">
        <v>21</v>
      </c>
      <c r="B39" s="26">
        <f>'[1]2 (52)'!EX54</f>
        <v>0</v>
      </c>
    </row>
    <row r="40" spans="1:2" ht="12.75">
      <c r="A40" s="18" t="s">
        <v>78</v>
      </c>
      <c r="B40" s="26">
        <f>'[1]2 (52)'!EX59</f>
        <v>44041.345146221174</v>
      </c>
    </row>
    <row r="41" spans="1:2" ht="12.75">
      <c r="A41" s="1" t="s">
        <v>22</v>
      </c>
      <c r="B41" s="26">
        <f>'[1]2 (52)'!EX67</f>
        <v>5990.400000000001</v>
      </c>
    </row>
    <row r="42" spans="1:2" ht="12.75">
      <c r="A42" s="1" t="s">
        <v>23</v>
      </c>
      <c r="B42" s="26">
        <f>'[1]2 (52)'!EX70</f>
        <v>12157.47</v>
      </c>
    </row>
    <row r="43" spans="1:2" ht="12.75">
      <c r="A43" s="1" t="s">
        <v>24</v>
      </c>
      <c r="B43" s="26">
        <f>'[1]2 (52)'!EX74+'[1]2 (52)'!EX75</f>
        <v>1192.4</v>
      </c>
    </row>
    <row r="44" spans="1:2" ht="12.75">
      <c r="A44" s="1" t="s">
        <v>25</v>
      </c>
      <c r="B44" s="26">
        <f>'[1]2 (52)'!EX76</f>
        <v>0</v>
      </c>
    </row>
    <row r="45" spans="1:2" ht="12.75">
      <c r="A45" s="29" t="s">
        <v>31</v>
      </c>
      <c r="B45" s="11">
        <f>B46+B47+B48+B49</f>
        <v>106425.95762711865</v>
      </c>
    </row>
    <row r="46" spans="1:2" ht="12.75" hidden="1">
      <c r="A46" s="30" t="s">
        <v>52</v>
      </c>
      <c r="B46" s="26">
        <f>'[1]2 (52)'!EX78</f>
        <v>0</v>
      </c>
    </row>
    <row r="47" spans="1:2" ht="12.75">
      <c r="A47" s="31" t="s">
        <v>54</v>
      </c>
      <c r="B47" s="26">
        <f>'[1]2 (52)'!EX79</f>
        <v>106425.95762711865</v>
      </c>
    </row>
    <row r="48" spans="1:2" ht="12.75" hidden="1">
      <c r="A48" s="32" t="s">
        <v>53</v>
      </c>
      <c r="B48" s="26">
        <f>'[1]2 (52)'!EX80</f>
        <v>0</v>
      </c>
    </row>
    <row r="49" spans="1:2" ht="12.75" hidden="1">
      <c r="A49" s="33" t="s">
        <v>55</v>
      </c>
      <c r="B49" s="26">
        <f>'[1]2 (52)'!EX81</f>
        <v>0</v>
      </c>
    </row>
    <row r="50" spans="1:2" ht="25.5">
      <c r="A50" s="34" t="s">
        <v>43</v>
      </c>
      <c r="B50" s="11">
        <f>B51+B52+B84+B85</f>
        <v>58245.05171047107</v>
      </c>
    </row>
    <row r="51" spans="1:2" ht="12.75">
      <c r="A51" s="35" t="s">
        <v>26</v>
      </c>
      <c r="B51" s="26">
        <f>'[1]2 (52)'!EX83+'[1]2 (52)'!EX110</f>
        <v>6879.927928645059</v>
      </c>
    </row>
    <row r="52" spans="1:2" ht="12.75">
      <c r="A52" s="35" t="s">
        <v>27</v>
      </c>
      <c r="B52" s="26">
        <f>'[1]2 (52)'!EX87+'[1]2 (52)'!EX114</f>
        <v>30555.94345150673</v>
      </c>
    </row>
    <row r="53" spans="1:2" ht="12.75">
      <c r="A53" s="36" t="s">
        <v>56</v>
      </c>
      <c r="B53" s="26">
        <f>'[1]2 (52)'!EX88</f>
        <v>1875.7739599813049</v>
      </c>
    </row>
    <row r="54" spans="1:2" ht="11.25" customHeight="1" hidden="1">
      <c r="A54" s="36" t="s">
        <v>57</v>
      </c>
      <c r="B54" s="26">
        <f>'[1]2 (52)'!EX89</f>
        <v>0</v>
      </c>
    </row>
    <row r="55" spans="1:2" ht="12.75" hidden="1">
      <c r="A55" s="36" t="s">
        <v>62</v>
      </c>
      <c r="B55" s="26">
        <f>'[1]2 (52)'!EX90</f>
        <v>0</v>
      </c>
    </row>
    <row r="56" spans="1:2" ht="12.75">
      <c r="A56" s="36" t="s">
        <v>75</v>
      </c>
      <c r="B56" s="26">
        <f>'[1]2 (52)'!EX91</f>
        <v>95.64406779661017</v>
      </c>
    </row>
    <row r="57" spans="1:2" ht="12.75" hidden="1">
      <c r="A57" s="36" t="s">
        <v>65</v>
      </c>
      <c r="B57" s="26">
        <f>'[1]2 (52)'!EX92</f>
        <v>0</v>
      </c>
    </row>
    <row r="58" spans="1:2" ht="12.75" hidden="1">
      <c r="A58" s="36" t="s">
        <v>70</v>
      </c>
      <c r="B58" s="26">
        <f>'[1]2 (52)'!EX93</f>
        <v>0</v>
      </c>
    </row>
    <row r="59" spans="1:2" ht="12.75" hidden="1">
      <c r="A59" s="36" t="s">
        <v>63</v>
      </c>
      <c r="B59" s="26">
        <f>'[1]2 (52)'!EX94</f>
        <v>0</v>
      </c>
    </row>
    <row r="60" spans="1:2" ht="12.75" hidden="1">
      <c r="A60" s="36" t="s">
        <v>81</v>
      </c>
      <c r="B60" s="26">
        <f>'[1]2 (52)'!EX95</f>
        <v>0</v>
      </c>
    </row>
    <row r="61" spans="1:2" ht="12.75" hidden="1">
      <c r="A61" s="36" t="s">
        <v>64</v>
      </c>
      <c r="B61" s="26">
        <f>'[1]2 (52)'!EX96</f>
        <v>0</v>
      </c>
    </row>
    <row r="62" spans="1:2" ht="12" customHeight="1" hidden="1">
      <c r="A62" s="36" t="s">
        <v>66</v>
      </c>
      <c r="B62" s="26">
        <f>'[1]2 (52)'!EX97</f>
        <v>0</v>
      </c>
    </row>
    <row r="63" spans="1:2" ht="12.75" hidden="1">
      <c r="A63" s="36" t="s">
        <v>77</v>
      </c>
      <c r="B63" s="26">
        <f>'[1]2 (52)'!EX98</f>
        <v>0</v>
      </c>
    </row>
    <row r="64" spans="1:2" ht="12.75" hidden="1">
      <c r="A64" s="36" t="s">
        <v>73</v>
      </c>
      <c r="B64" s="26">
        <f>'[1]2 (52)'!EX99</f>
        <v>0</v>
      </c>
    </row>
    <row r="65" spans="1:2" ht="12.75" customHeight="1" hidden="1">
      <c r="A65" s="36" t="s">
        <v>76</v>
      </c>
      <c r="B65" s="26">
        <f>'[1]2 (52)'!EX100</f>
        <v>0</v>
      </c>
    </row>
    <row r="66" spans="1:2" ht="12.75" customHeight="1" hidden="1">
      <c r="A66" s="36" t="s">
        <v>74</v>
      </c>
      <c r="B66" s="26">
        <f>'[1]2 (52)'!EX101</f>
        <v>0</v>
      </c>
    </row>
    <row r="67" spans="1:2" ht="12.75" hidden="1">
      <c r="A67" s="36" t="s">
        <v>96</v>
      </c>
      <c r="B67" s="26">
        <f>'[1]2 (52)'!EX102</f>
        <v>0</v>
      </c>
    </row>
    <row r="68" spans="1:2" ht="12.75" hidden="1">
      <c r="A68" s="36" t="s">
        <v>71</v>
      </c>
      <c r="B68" s="26">
        <f>'[1]2 (52)'!EX103</f>
        <v>0</v>
      </c>
    </row>
    <row r="69" spans="1:2" ht="12.75" hidden="1">
      <c r="A69" s="36" t="s">
        <v>72</v>
      </c>
      <c r="B69" s="26">
        <f>'[1]2 (52)'!EX104</f>
        <v>0</v>
      </c>
    </row>
    <row r="70" spans="1:2" ht="12.75">
      <c r="A70" s="36" t="s">
        <v>69</v>
      </c>
      <c r="B70" s="26">
        <f>'[1]2 (52)'!EX115</f>
        <v>7078.36440677966</v>
      </c>
    </row>
    <row r="71" spans="1:2" ht="12.75" hidden="1">
      <c r="A71" s="36" t="s">
        <v>59</v>
      </c>
      <c r="B71" s="26">
        <f>'[1]2 (52)'!EX116</f>
        <v>0</v>
      </c>
    </row>
    <row r="72" spans="1:2" ht="12" customHeight="1">
      <c r="A72" s="36" t="s">
        <v>58</v>
      </c>
      <c r="B72" s="26">
        <f>'[1]2 (52)'!EX117</f>
        <v>12984.601694915254</v>
      </c>
    </row>
    <row r="73" spans="1:2" ht="12.75" hidden="1">
      <c r="A73" s="36" t="s">
        <v>98</v>
      </c>
      <c r="B73" s="26">
        <f>'[1]2 (52)'!EX118</f>
        <v>0</v>
      </c>
    </row>
    <row r="74" spans="1:2" ht="12.75">
      <c r="A74" s="36" t="s">
        <v>61</v>
      </c>
      <c r="B74" s="26">
        <f>'[1]2 (52)'!EX119</f>
        <v>2474.728813559322</v>
      </c>
    </row>
    <row r="75" spans="1:2" ht="12.75" hidden="1">
      <c r="A75" s="36" t="s">
        <v>60</v>
      </c>
      <c r="B75" s="26">
        <f>'[1]2 (52)'!EX120</f>
        <v>0</v>
      </c>
    </row>
    <row r="76" spans="1:2" ht="12.75">
      <c r="A76" s="36" t="s">
        <v>67</v>
      </c>
      <c r="B76" s="26">
        <f>'[1]2 (52)'!EX121</f>
        <v>428.5</v>
      </c>
    </row>
    <row r="77" spans="1:2" ht="12.75" hidden="1">
      <c r="A77" s="36" t="s">
        <v>68</v>
      </c>
      <c r="B77" s="26">
        <f>'[1]2 (52)'!EX122</f>
        <v>0</v>
      </c>
    </row>
    <row r="78" spans="1:2" ht="12.75" hidden="1">
      <c r="A78" s="36" t="s">
        <v>68</v>
      </c>
      <c r="B78" s="26">
        <f>'[1]2 (52)'!EX123</f>
        <v>0</v>
      </c>
    </row>
    <row r="79" spans="1:2" ht="15" customHeight="1" hidden="1">
      <c r="A79" s="36" t="s">
        <v>28</v>
      </c>
      <c r="B79" s="26">
        <f>'[1]2 (52)'!EX124</f>
        <v>0</v>
      </c>
    </row>
    <row r="80" spans="1:2" ht="13.5" customHeight="1">
      <c r="A80" s="36" t="s">
        <v>79</v>
      </c>
      <c r="B80" s="26">
        <f>'[1]2 (52)'!EX125</f>
        <v>5618.330508474577</v>
      </c>
    </row>
    <row r="81" spans="1:2" ht="12.75" hidden="1">
      <c r="A81" s="36" t="s">
        <v>97</v>
      </c>
      <c r="B81" s="26">
        <f>'[1]2 (52)'!EX126</f>
        <v>0</v>
      </c>
    </row>
    <row r="82" spans="1:2" ht="12.75" hidden="1">
      <c r="A82" s="36" t="s">
        <v>80</v>
      </c>
      <c r="B82" s="26">
        <f>'[1]2 (52)'!EX127</f>
        <v>0</v>
      </c>
    </row>
    <row r="83" spans="1:2" ht="12.75" hidden="1">
      <c r="A83" s="36" t="s">
        <v>95</v>
      </c>
      <c r="B83" s="26">
        <f>'[1]2 (52)'!EX128</f>
        <v>0</v>
      </c>
    </row>
    <row r="84" spans="1:2" ht="12.75">
      <c r="A84" s="5" t="s">
        <v>29</v>
      </c>
      <c r="B84" s="26">
        <f>'[1]2 (52)'!EX105+'[1]2 (52)'!EX129</f>
        <v>14337.900730319277</v>
      </c>
    </row>
    <row r="85" spans="1:2" ht="12.75">
      <c r="A85" s="5" t="s">
        <v>30</v>
      </c>
      <c r="B85" s="26">
        <f>'[1]2 (52)'!EX133</f>
        <v>6471.2796</v>
      </c>
    </row>
    <row r="86" spans="1:2" ht="12.75">
      <c r="A86" s="9" t="s">
        <v>32</v>
      </c>
      <c r="B86" s="11">
        <f>'[1]2 (52)'!EX134</f>
        <v>3103.991525423729</v>
      </c>
    </row>
    <row r="87" spans="1:2" ht="12.75">
      <c r="A87" s="4" t="s">
        <v>39</v>
      </c>
      <c r="B87" s="11">
        <f>'[1]2 (52)'!EX138</f>
        <v>0</v>
      </c>
    </row>
    <row r="88" spans="1:2" ht="12.75">
      <c r="A88" s="4" t="s">
        <v>44</v>
      </c>
      <c r="B88" s="11">
        <f>'[1]2 (52)'!EX139+'[1]2 (52)'!EX140+'[1]2 (52)'!EX143+'[1]2 (52)'!EX146+'[1]2 (52)'!EX147</f>
        <v>36512.590000000004</v>
      </c>
    </row>
    <row r="89" spans="1:2" ht="12.75">
      <c r="A89" s="4" t="s">
        <v>51</v>
      </c>
      <c r="B89" s="11">
        <f>'[1]2 (52)'!EX148</f>
        <v>82484.20545790713</v>
      </c>
    </row>
    <row r="90" spans="1:2" ht="12.75">
      <c r="A90" s="4" t="s">
        <v>45</v>
      </c>
      <c r="B90" s="11">
        <f>'[1]2 (52)'!EX149</f>
        <v>2935.1620677966102</v>
      </c>
    </row>
    <row r="91" spans="1:2" ht="12.75">
      <c r="A91" s="4" t="s">
        <v>34</v>
      </c>
      <c r="B91" s="11">
        <f>'[1]2 (52)'!EX150</f>
        <v>11473.815355932205</v>
      </c>
    </row>
    <row r="92" spans="1:2" ht="12.75">
      <c r="A92" s="4" t="s">
        <v>33</v>
      </c>
      <c r="B92" s="11">
        <f>'[1]2 (52)'!EX151</f>
        <v>36422.6929322034</v>
      </c>
    </row>
    <row r="93" spans="1:2" ht="12.75">
      <c r="A93" s="4" t="s">
        <v>42</v>
      </c>
      <c r="B93" s="11">
        <f>B35+B45+B50+B86+B87+B88+B89+B90+B91+B92</f>
        <v>447957.966066703</v>
      </c>
    </row>
    <row r="94" spans="1:2" ht="12.75" hidden="1">
      <c r="A94" s="6" t="s">
        <v>35</v>
      </c>
      <c r="B94" s="26">
        <f>'[1]2 (52)'!EX153</f>
        <v>0</v>
      </c>
    </row>
    <row r="95" spans="1:2" ht="12.75">
      <c r="A95" s="4" t="s">
        <v>36</v>
      </c>
      <c r="B95" s="11">
        <f>B93+B94</f>
        <v>447957.966066703</v>
      </c>
    </row>
    <row r="96" spans="1:2" ht="12.75">
      <c r="A96" s="6" t="s">
        <v>37</v>
      </c>
      <c r="B96" s="26">
        <f>B95*0.18</f>
        <v>80632.43389200653</v>
      </c>
    </row>
    <row r="97" spans="1:2" ht="12.75">
      <c r="A97" s="4" t="s">
        <v>38</v>
      </c>
      <c r="B97" s="11">
        <f>B95+B96</f>
        <v>528590.3999587096</v>
      </c>
    </row>
    <row r="98" spans="1:2" ht="14.25" customHeight="1">
      <c r="A98" s="37" t="s">
        <v>101</v>
      </c>
      <c r="B98" s="25">
        <v>98744.7</v>
      </c>
    </row>
    <row r="99" spans="1:2" ht="12.75">
      <c r="A99" s="37" t="s">
        <v>102</v>
      </c>
      <c r="B99" s="25">
        <f>B32+B98-B97</f>
        <v>81335.77004129032</v>
      </c>
    </row>
    <row r="100" spans="1:2" ht="21" customHeight="1">
      <c r="A100" s="19"/>
      <c r="B100" s="20"/>
    </row>
    <row r="101" spans="1:2" ht="24">
      <c r="A101" s="27" t="s">
        <v>99</v>
      </c>
      <c r="B101" s="20"/>
    </row>
    <row r="102" spans="1:2" ht="12.75">
      <c r="A102" s="28"/>
      <c r="B102" s="20"/>
    </row>
    <row r="103" spans="1:2" ht="12.75">
      <c r="A103" s="19"/>
      <c r="B103" s="20"/>
    </row>
    <row r="104" spans="1:2" ht="12.75">
      <c r="A104" s="21" t="s">
        <v>88</v>
      </c>
      <c r="B104" s="20"/>
    </row>
    <row r="105" spans="1:2" ht="12.75">
      <c r="A105" s="19" t="s">
        <v>89</v>
      </c>
      <c r="B105" s="20" t="s">
        <v>90</v>
      </c>
    </row>
    <row r="106" spans="1:2" ht="12.75">
      <c r="A106" s="21" t="s">
        <v>91</v>
      </c>
      <c r="B106" s="20"/>
    </row>
    <row r="107" spans="1:2" ht="12.75">
      <c r="A107" s="22" t="s">
        <v>94</v>
      </c>
      <c r="B107" s="20" t="s">
        <v>100</v>
      </c>
    </row>
    <row r="108" ht="12.75">
      <c r="A108" s="21" t="s">
        <v>92</v>
      </c>
    </row>
    <row r="109" ht="12.75">
      <c r="A109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2011-02-07T07:33:33Z</cp:lastPrinted>
  <dcterms:created xsi:type="dcterms:W3CDTF">1996-10-08T23:32:33Z</dcterms:created>
  <dcterms:modified xsi:type="dcterms:W3CDTF">2011-04-26T10:59:12Z</dcterms:modified>
  <cp:category/>
  <cp:version/>
  <cp:contentType/>
  <cp:contentStatus/>
</cp:coreProperties>
</file>