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<sst xmlns="http://schemas.openxmlformats.org/spreadsheetml/2006/main" count="110" uniqueCount="108">
  <si>
    <t>ОТЧЕТ</t>
  </si>
  <si>
    <t>Исходные данные для расчета:</t>
  </si>
  <si>
    <t>Год ввода</t>
  </si>
  <si>
    <t>Общая площадь жилых помещений, кв.м.</t>
  </si>
  <si>
    <t>Жилая площадь жилых помещений, кв.м.</t>
  </si>
  <si>
    <t>Количество этажей</t>
  </si>
  <si>
    <t>Количество лифтов</t>
  </si>
  <si>
    <t>Площадь кровли, кв.м.</t>
  </si>
  <si>
    <t>Площадь подвала, кв.м.</t>
  </si>
  <si>
    <t xml:space="preserve">    асфальт, кв.м.</t>
  </si>
  <si>
    <t xml:space="preserve">    газон, кв.м.</t>
  </si>
  <si>
    <t>Площадь лестничной клетки, кв.м.</t>
  </si>
  <si>
    <t>Количество квартир</t>
  </si>
  <si>
    <t>Количество проживающих</t>
  </si>
  <si>
    <t>Количество выполненных заявок</t>
  </si>
  <si>
    <t>Количество АВАРИЙНЫХ заявок</t>
  </si>
  <si>
    <t xml:space="preserve">Степень благоустройства жилых помещений - </t>
  </si>
  <si>
    <t>Статьи расходов</t>
  </si>
  <si>
    <t>Сумма</t>
  </si>
  <si>
    <t>Уборка территории</t>
  </si>
  <si>
    <t>Уборка мусоропровода</t>
  </si>
  <si>
    <t>Уборка лестничных клеток</t>
  </si>
  <si>
    <t>Вывоз КГМ</t>
  </si>
  <si>
    <t>Вывоз ТБО</t>
  </si>
  <si>
    <t>Обследование вентканалов и дымоходов</t>
  </si>
  <si>
    <t>Дератизация и дезинсекция</t>
  </si>
  <si>
    <t>а) Профилактический осмотр</t>
  </si>
  <si>
    <t>б) Набор работ</t>
  </si>
  <si>
    <t>Электромонтажные работы</t>
  </si>
  <si>
    <t>в) Непредвиденные работы</t>
  </si>
  <si>
    <t>г) Аварийное обслуживание</t>
  </si>
  <si>
    <t>Текущий ремонт</t>
  </si>
  <si>
    <t>Внешнее благоустройство</t>
  </si>
  <si>
    <t>Услуги УЖХ и ЕРКЦ</t>
  </si>
  <si>
    <t>Услуги управляющей компании</t>
  </si>
  <si>
    <t>Внереализационные расходы</t>
  </si>
  <si>
    <t>Всего расходов</t>
  </si>
  <si>
    <t>НДС 18%</t>
  </si>
  <si>
    <t>Всего с учетом НДС</t>
  </si>
  <si>
    <t>Обслуживание ВДГО</t>
  </si>
  <si>
    <t>Механизированная уборка</t>
  </si>
  <si>
    <t>Санитарное содержание</t>
  </si>
  <si>
    <t>Итого расходов</t>
  </si>
  <si>
    <t>Техническое обслуживание конструктивных элементов и инженерного оборудования</t>
  </si>
  <si>
    <t>Затраты по содержанию лифтов</t>
  </si>
  <si>
    <t>Объединенная диспетчерская служба</t>
  </si>
  <si>
    <t>Статьи доходов</t>
  </si>
  <si>
    <t>Начислено населению</t>
  </si>
  <si>
    <t>Начислено арендаторам</t>
  </si>
  <si>
    <t>ОАО "УЖХ Советского района городского округа г.Уфа" за 2010 год</t>
  </si>
  <si>
    <t>Поступление</t>
  </si>
  <si>
    <t>Общеэксплуатационные расходы</t>
  </si>
  <si>
    <t>Ремонт л/клеток</t>
  </si>
  <si>
    <t>Замена ВРУ</t>
  </si>
  <si>
    <t>Ремонт трубопроводов ХВС, ГВС, канализации</t>
  </si>
  <si>
    <t xml:space="preserve">Ремонт кровли </t>
  </si>
  <si>
    <t>Очистка кровли от снега и наледи</t>
  </si>
  <si>
    <t>Ремонт козырьков</t>
  </si>
  <si>
    <t>Установка, смена, ремонт, поверка приборов учета</t>
  </si>
  <si>
    <t>Смена запорной арматуры на трубопроводах (задвижек, вентилей)</t>
  </si>
  <si>
    <t>Смена, ремонт, перегруппировка приборов отопления (радиаторов)</t>
  </si>
  <si>
    <t>Смена отдельных участков труб ХВС, ГВС, ЦО, водоотведения, врезки в сеть</t>
  </si>
  <si>
    <t>Ремонт, окраска наружных и внутренних стен, цоколей</t>
  </si>
  <si>
    <t>Ремонт, смена, перенавеска водосточных труб</t>
  </si>
  <si>
    <t>Установка мемориальной доски</t>
  </si>
  <si>
    <t>Ремонт полов в лифтах, ИТП</t>
  </si>
  <si>
    <t>Ремонт кровель</t>
  </si>
  <si>
    <t>Окраска тепловых узлов</t>
  </si>
  <si>
    <t>Устройство тепловых, водомерных узлов</t>
  </si>
  <si>
    <t>Промывка и гидравлические испытания системы ЦО</t>
  </si>
  <si>
    <t>Ремонт, гидроизоляция вентканалов</t>
  </si>
  <si>
    <t>Заделка продухов в подвальном помещении</t>
  </si>
  <si>
    <t>Демонтаж антенн</t>
  </si>
  <si>
    <t>Ремонт крылец, козырьков, балконов</t>
  </si>
  <si>
    <t>Обрамление проемов угловой сталью</t>
  </si>
  <si>
    <t>Смена стекол, установка пружин, ремонт оконных рам, дверных полотен</t>
  </si>
  <si>
    <t>Устройство, ремонт парапетов</t>
  </si>
  <si>
    <t>Ремонт деревянных перекрытий</t>
  </si>
  <si>
    <t>Услуги операторов</t>
  </si>
  <si>
    <t>Замер сопротивления изоляции электропроводки</t>
  </si>
  <si>
    <t>Изоляция трубопроводов ЦО</t>
  </si>
  <si>
    <t>Установка аншлагов</t>
  </si>
  <si>
    <t xml:space="preserve">о стоимости содержания общедомового имущества многоквартирного дома </t>
  </si>
  <si>
    <t>Начислено за рекламу</t>
  </si>
  <si>
    <t>Адрес</t>
  </si>
  <si>
    <t>Убираемая площадь, в т.ч.</t>
  </si>
  <si>
    <t>Задолженность на 01.01.2010г</t>
  </si>
  <si>
    <t>Задолженность на 01.01.2011г</t>
  </si>
  <si>
    <t>Управляющая компания</t>
  </si>
  <si>
    <t>Директор ОАО УЖХ Советского района городского округа г.Уфа РБ</t>
  </si>
  <si>
    <t>Ардаширов И.А.</t>
  </si>
  <si>
    <t>Обслуживающая организация</t>
  </si>
  <si>
    <t>Старший по дому</t>
  </si>
  <si>
    <t>кв.№</t>
  </si>
  <si>
    <t>Директор ООО "ЖЭУ №19"</t>
  </si>
  <si>
    <t>Госповерка проектной документации</t>
  </si>
  <si>
    <t>Замена и ремонт металлических дверей (УЖХ)</t>
  </si>
  <si>
    <t>Ремонт и обслуживание АППЗ и ДУ, монтаж</t>
  </si>
  <si>
    <t>Госповерка приборов учета тепла</t>
  </si>
  <si>
    <t>Справочно: Формируется резерв денежных средств для выполнения текущего ремонта</t>
  </si>
  <si>
    <t>Фаткуллин Р.Р.</t>
  </si>
  <si>
    <t>Отклонение  (- перерасход, + неосв) за 2009г.</t>
  </si>
  <si>
    <t>Отклонение  (- перерасход, + неосв) на 31.12.2010</t>
  </si>
  <si>
    <t>Сумма, руб.</t>
  </si>
  <si>
    <t>Материал стен</t>
  </si>
  <si>
    <t>Вид кровли</t>
  </si>
  <si>
    <t>кирпичный</t>
  </si>
  <si>
    <t>мягкая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</si>
</sst>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0000"/>
    <numFmt numFmtId="183" formatCode="0.00000000"/>
    <numFmt numFmtId="184" formatCode="0.0000000"/>
    <numFmt numFmtId="185" formatCode="0.000000"/>
    <numFmt numFmtId="186" formatCode="0.0"/>
    <numFmt numFmtId="187" formatCode="0.0000000000"/>
    <numFmt numFmtId="188" formatCode="0.000000000"/>
  </numFmts>
  <fonts count="9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0"/>
      <name val="Arial Cyr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Alignment="1">
      <alignment vertical="center"/>
    </xf>
    <xf numFmtId="2" fontId="0" fillId="0" borderId="0" xfId="0" applyNumberFormat="1" applyAlignment="1">
      <alignment horizontal="center"/>
    </xf>
    <xf numFmtId="0" fontId="1" fillId="0" borderId="1" xfId="0" applyFont="1" applyBorder="1" applyAlignment="1">
      <alignment/>
    </xf>
    <xf numFmtId="0" fontId="0" fillId="0" borderId="0" xfId="0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1" fontId="3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" fillId="0" borderId="1" xfId="0" applyFont="1" applyFill="1" applyBorder="1" applyAlignment="1">
      <alignment/>
    </xf>
    <xf numFmtId="0" fontId="7" fillId="0" borderId="1" xfId="0" applyFont="1" applyFill="1" applyBorder="1" applyAlignment="1">
      <alignment horizontal="left"/>
    </xf>
    <xf numFmtId="0" fontId="0" fillId="0" borderId="4" xfId="18" applyFont="1" applyFill="1" applyBorder="1" applyAlignment="1">
      <alignment horizontal="left"/>
      <protection/>
    </xf>
    <xf numFmtId="0" fontId="0" fillId="0" borderId="5" xfId="18" applyFont="1" applyFill="1" applyBorder="1" applyAlignment="1">
      <alignment horizontal="left"/>
      <protection/>
    </xf>
    <xf numFmtId="0" fontId="0" fillId="0" borderId="4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3" fillId="0" borderId="1" xfId="0" applyFont="1" applyBorder="1" applyAlignment="1">
      <alignment horizontal="left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Обычный_2007год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5;&#1080;&#1075;&#1072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 (15)"/>
      <sheetName val="2 (14)"/>
      <sheetName val="2 (13)"/>
      <sheetName val="2 (12)"/>
      <sheetName val="2 (11)"/>
      <sheetName val="2 (10)"/>
      <sheetName val="2 (9)"/>
      <sheetName val="2 (8)"/>
      <sheetName val="2 (7)"/>
      <sheetName val="2 (6)"/>
      <sheetName val="2 (5)"/>
      <sheetName val="2 (4)"/>
      <sheetName val="2 (3)"/>
      <sheetName val="2 (2)"/>
      <sheetName val="2"/>
    </sheetNames>
    <sheetDataSet>
      <sheetData sheetId="10">
        <row r="6">
          <cell r="BL6" t="str">
            <v>Пархоменко,106/2</v>
          </cell>
        </row>
        <row r="8">
          <cell r="BL8">
            <v>1996</v>
          </cell>
        </row>
        <row r="9">
          <cell r="BL9">
            <v>4971.3</v>
          </cell>
        </row>
        <row r="12">
          <cell r="BL12">
            <v>3077.5</v>
          </cell>
        </row>
        <row r="13">
          <cell r="BL13">
            <v>10</v>
          </cell>
        </row>
        <row r="14">
          <cell r="BL14">
            <v>2</v>
          </cell>
        </row>
        <row r="15">
          <cell r="BL15">
            <v>783</v>
          </cell>
        </row>
        <row r="16">
          <cell r="BL16">
            <v>538.1</v>
          </cell>
        </row>
        <row r="20">
          <cell r="BL20">
            <v>1347</v>
          </cell>
        </row>
        <row r="21">
          <cell r="BL21">
            <v>2877</v>
          </cell>
        </row>
        <row r="22">
          <cell r="BL22">
            <v>472.3</v>
          </cell>
        </row>
        <row r="23">
          <cell r="BL23">
            <v>80</v>
          </cell>
        </row>
        <row r="24">
          <cell r="BL24">
            <v>186</v>
          </cell>
        </row>
        <row r="28">
          <cell r="BL28">
            <v>615</v>
          </cell>
        </row>
        <row r="29">
          <cell r="BL29" t="str">
            <v>ХВС, ГВС, ЦО, лифт, мусоропровод</v>
          </cell>
        </row>
        <row r="31">
          <cell r="BL31">
            <v>0</v>
          </cell>
        </row>
        <row r="32">
          <cell r="BL32">
            <v>861436.29</v>
          </cell>
        </row>
        <row r="39">
          <cell r="BL39">
            <v>855107.65</v>
          </cell>
        </row>
        <row r="43">
          <cell r="BL43">
            <v>57467.4481488341</v>
          </cell>
        </row>
        <row r="48">
          <cell r="BL48">
            <v>4632.971116685323</v>
          </cell>
        </row>
        <row r="49">
          <cell r="BL49">
            <v>43902.63151441605</v>
          </cell>
        </row>
        <row r="54">
          <cell r="BL54">
            <v>0</v>
          </cell>
        </row>
        <row r="59">
          <cell r="BL59">
            <v>85090.72057352506</v>
          </cell>
        </row>
        <row r="67">
          <cell r="BL67">
            <v>14284.800000000001</v>
          </cell>
        </row>
        <row r="70">
          <cell r="BL70">
            <v>28990.89</v>
          </cell>
        </row>
        <row r="74">
          <cell r="BL74">
            <v>1084</v>
          </cell>
        </row>
        <row r="76">
          <cell r="BL76">
            <v>1155.84</v>
          </cell>
        </row>
        <row r="78">
          <cell r="BL78">
            <v>0</v>
          </cell>
        </row>
        <row r="79">
          <cell r="BL79">
            <v>0</v>
          </cell>
        </row>
        <row r="80">
          <cell r="BL80">
            <v>0</v>
          </cell>
        </row>
        <row r="81">
          <cell r="BL81">
            <v>99541.2372881356</v>
          </cell>
        </row>
        <row r="83">
          <cell r="BL83">
            <v>2515.234283361954</v>
          </cell>
        </row>
        <row r="87">
          <cell r="BL87">
            <v>4713.985672946003</v>
          </cell>
        </row>
        <row r="88">
          <cell r="BL88">
            <v>2280.6382153188847</v>
          </cell>
        </row>
        <row r="89">
          <cell r="BL89">
            <v>0</v>
          </cell>
        </row>
        <row r="90">
          <cell r="BL90">
            <v>0</v>
          </cell>
        </row>
        <row r="91">
          <cell r="BL91">
            <v>0</v>
          </cell>
        </row>
        <row r="92">
          <cell r="BL92">
            <v>457.33898305084745</v>
          </cell>
        </row>
        <row r="93">
          <cell r="BL93">
            <v>0</v>
          </cell>
        </row>
        <row r="94">
          <cell r="BL94">
            <v>0</v>
          </cell>
        </row>
        <row r="96">
          <cell r="BL96">
            <v>0</v>
          </cell>
        </row>
        <row r="97">
          <cell r="BL97">
            <v>0</v>
          </cell>
        </row>
        <row r="98">
          <cell r="BL98">
            <v>0</v>
          </cell>
        </row>
        <row r="99">
          <cell r="BL99">
            <v>0</v>
          </cell>
        </row>
        <row r="100">
          <cell r="BL100">
            <v>0</v>
          </cell>
        </row>
        <row r="101">
          <cell r="BL101">
            <v>229.8728813559322</v>
          </cell>
        </row>
        <row r="102">
          <cell r="BL102">
            <v>961.9237288135594</v>
          </cell>
        </row>
        <row r="103">
          <cell r="BL103">
            <v>0</v>
          </cell>
        </row>
        <row r="104">
          <cell r="BL104">
            <v>784.2118644067797</v>
          </cell>
        </row>
        <row r="105">
          <cell r="BL105">
            <v>5914.7887210603385</v>
          </cell>
        </row>
        <row r="110">
          <cell r="BL110">
            <v>8837.434655355206</v>
          </cell>
        </row>
        <row r="114">
          <cell r="BL114">
            <v>27057.016949152545</v>
          </cell>
        </row>
        <row r="115">
          <cell r="BL115">
            <v>8893.677966101695</v>
          </cell>
        </row>
        <row r="116">
          <cell r="BL116">
            <v>541.8813559322034</v>
          </cell>
        </row>
        <row r="117">
          <cell r="BL117">
            <v>1450.9322033898304</v>
          </cell>
        </row>
        <row r="119">
          <cell r="BL119">
            <v>7994.584745762712</v>
          </cell>
        </row>
        <row r="120">
          <cell r="BL120">
            <v>0</v>
          </cell>
        </row>
        <row r="121">
          <cell r="BL121">
            <v>0</v>
          </cell>
        </row>
        <row r="122">
          <cell r="BL122">
            <v>0</v>
          </cell>
        </row>
        <row r="123">
          <cell r="BL123">
            <v>0</v>
          </cell>
        </row>
        <row r="124">
          <cell r="BL124">
            <v>8175.940677966103</v>
          </cell>
        </row>
        <row r="125">
          <cell r="BL125">
            <v>0</v>
          </cell>
        </row>
        <row r="129">
          <cell r="BL129">
            <v>17744.389391807268</v>
          </cell>
        </row>
        <row r="133">
          <cell r="BL133">
            <v>10678.3524</v>
          </cell>
        </row>
        <row r="134">
          <cell r="BL134">
            <v>0</v>
          </cell>
        </row>
        <row r="138">
          <cell r="BL138">
            <v>0</v>
          </cell>
        </row>
        <row r="139">
          <cell r="BL139">
            <v>41208.96</v>
          </cell>
        </row>
        <row r="140">
          <cell r="BL140">
            <v>2094</v>
          </cell>
        </row>
        <row r="143">
          <cell r="BL143">
            <v>11064.960000000001</v>
          </cell>
        </row>
        <row r="147">
          <cell r="BL147">
            <v>90</v>
          </cell>
        </row>
        <row r="148">
          <cell r="BL148">
            <v>129607.23955020207</v>
          </cell>
        </row>
        <row r="149">
          <cell r="BL149">
            <v>4818.2029779661025</v>
          </cell>
        </row>
        <row r="150">
          <cell r="BL150">
            <v>18834.793459322038</v>
          </cell>
        </row>
        <row r="151">
          <cell r="BL151">
            <v>59789.51877203391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B136"/>
  <sheetViews>
    <sheetView tabSelected="1" workbookViewId="0" topLeftCell="A2">
      <selection activeCell="B10" sqref="B10:B12"/>
    </sheetView>
  </sheetViews>
  <sheetFormatPr defaultColWidth="9.140625" defaultRowHeight="12.75"/>
  <cols>
    <col min="1" max="1" width="69.28125" style="0" customWidth="1"/>
    <col min="2" max="2" width="19.7109375" style="2" customWidth="1"/>
  </cols>
  <sheetData>
    <row r="1" spans="1:2" ht="12.75">
      <c r="A1" s="17" t="s">
        <v>0</v>
      </c>
      <c r="B1"/>
    </row>
    <row r="2" spans="1:2" ht="12.75">
      <c r="A2" s="17" t="s">
        <v>82</v>
      </c>
      <c r="B2"/>
    </row>
    <row r="3" spans="1:2" ht="12.75">
      <c r="A3" s="17" t="s">
        <v>49</v>
      </c>
      <c r="B3"/>
    </row>
    <row r="4" spans="1:2" ht="12.75">
      <c r="A4" s="17"/>
      <c r="B4" s="17"/>
    </row>
    <row r="5" spans="1:2" ht="12.75">
      <c r="A5" s="3" t="s">
        <v>84</v>
      </c>
      <c r="B5" s="18" t="str">
        <f>'[1]2 (5)'!BL6</f>
        <v>Пархоменко,106/2</v>
      </c>
    </row>
    <row r="6" ht="12.75">
      <c r="A6" s="3" t="s">
        <v>1</v>
      </c>
    </row>
    <row r="7" spans="1:2" ht="12.75">
      <c r="A7" t="s">
        <v>2</v>
      </c>
      <c r="B7" s="2">
        <f>'[1]2 (5)'!BL8</f>
        <v>1996</v>
      </c>
    </row>
    <row r="8" spans="1:2" ht="12.75">
      <c r="A8" t="s">
        <v>3</v>
      </c>
      <c r="B8" s="2">
        <f>'[1]2 (5)'!BL9</f>
        <v>4971.3</v>
      </c>
    </row>
    <row r="9" spans="1:2" ht="12.75" hidden="1">
      <c r="A9" t="s">
        <v>4</v>
      </c>
      <c r="B9" s="2">
        <f>'[1]2 (5)'!BL12</f>
        <v>3077.5</v>
      </c>
    </row>
    <row r="10" spans="1:2" ht="12.75" customHeight="1">
      <c r="A10" s="15" t="s">
        <v>104</v>
      </c>
      <c r="B10" s="42" t="s">
        <v>106</v>
      </c>
    </row>
    <row r="11" spans="1:2" ht="12.75" customHeight="1">
      <c r="A11" s="15" t="s">
        <v>105</v>
      </c>
      <c r="B11" s="43" t="s">
        <v>107</v>
      </c>
    </row>
    <row r="12" spans="1:2" ht="12.75">
      <c r="A12" s="15" t="s">
        <v>7</v>
      </c>
      <c r="B12" s="43">
        <v>783</v>
      </c>
    </row>
    <row r="13" spans="1:2" ht="12.75">
      <c r="A13" t="s">
        <v>5</v>
      </c>
      <c r="B13" s="2">
        <f>'[1]2 (5)'!BL13</f>
        <v>10</v>
      </c>
    </row>
    <row r="14" spans="1:2" ht="12.75">
      <c r="A14" t="s">
        <v>6</v>
      </c>
      <c r="B14" s="2">
        <f>'[1]2 (5)'!BL14</f>
        <v>2</v>
      </c>
    </row>
    <row r="15" spans="1:2" ht="12.75" hidden="1">
      <c r="A15" t="s">
        <v>7</v>
      </c>
      <c r="B15" s="2">
        <f>'[1]2 (5)'!BL15</f>
        <v>783</v>
      </c>
    </row>
    <row r="16" spans="1:2" ht="12.75" hidden="1">
      <c r="A16" t="s">
        <v>8</v>
      </c>
      <c r="B16" s="2">
        <f>'[1]2 (5)'!BL16</f>
        <v>538.1</v>
      </c>
    </row>
    <row r="17" spans="1:2" ht="12.75">
      <c r="A17" t="s">
        <v>85</v>
      </c>
      <c r="B17" s="8">
        <f>B18+B19</f>
        <v>4224</v>
      </c>
    </row>
    <row r="18" spans="1:2" ht="12.75">
      <c r="A18" t="s">
        <v>9</v>
      </c>
      <c r="B18" s="2">
        <f>'[1]2 (5)'!BL20</f>
        <v>1347</v>
      </c>
    </row>
    <row r="19" spans="1:2" ht="12.75">
      <c r="A19" t="s">
        <v>10</v>
      </c>
      <c r="B19" s="2">
        <f>'[1]2 (5)'!BL21</f>
        <v>2877</v>
      </c>
    </row>
    <row r="20" spans="1:2" ht="12.75" hidden="1">
      <c r="A20" t="s">
        <v>11</v>
      </c>
      <c r="B20" s="2">
        <f>'[1]2 (5)'!BL22</f>
        <v>472.3</v>
      </c>
    </row>
    <row r="21" spans="1:2" ht="12.75">
      <c r="A21" t="s">
        <v>12</v>
      </c>
      <c r="B21" s="2">
        <f>'[1]2 (5)'!BL23</f>
        <v>80</v>
      </c>
    </row>
    <row r="22" spans="1:2" ht="12.75">
      <c r="A22" t="s">
        <v>13</v>
      </c>
      <c r="B22" s="2">
        <f>'[1]2 (5)'!BL24</f>
        <v>186</v>
      </c>
    </row>
    <row r="23" spans="1:2" ht="12.75">
      <c r="A23" t="s">
        <v>14</v>
      </c>
      <c r="B23" s="2">
        <f>'[1]2 (5)'!BL28</f>
        <v>615</v>
      </c>
    </row>
    <row r="24" spans="1:2" ht="12.75" hidden="1">
      <c r="A24" t="s">
        <v>15</v>
      </c>
      <c r="B24" s="2">
        <f>'[1]2 (5)'!BL28</f>
        <v>615</v>
      </c>
    </row>
    <row r="25" spans="1:2" ht="24" customHeight="1">
      <c r="A25" s="27" t="s">
        <v>16</v>
      </c>
      <c r="B25" s="28" t="str">
        <f>'[1]2 (5)'!BL29</f>
        <v>ХВС, ГВС, ЦО, лифт, мусоропровод</v>
      </c>
    </row>
    <row r="26" ht="12.75" hidden="1"/>
    <row r="27" spans="1:2" ht="12.75">
      <c r="A27" s="11" t="s">
        <v>46</v>
      </c>
      <c r="B27" s="13" t="s">
        <v>103</v>
      </c>
    </row>
    <row r="28" spans="1:2" ht="12.75">
      <c r="A28" s="19" t="s">
        <v>86</v>
      </c>
      <c r="B28" s="12">
        <f>'[1]2 (5)'!BL31</f>
        <v>0</v>
      </c>
    </row>
    <row r="29" spans="1:2" ht="12.75">
      <c r="A29" s="20" t="s">
        <v>47</v>
      </c>
      <c r="B29" s="12">
        <f>'[1]2 (5)'!BL32</f>
        <v>861436.29</v>
      </c>
    </row>
    <row r="30" spans="1:2" ht="12.75">
      <c r="A30" s="20" t="s">
        <v>48</v>
      </c>
      <c r="B30" s="12">
        <f>'[1]2 (5)'!BL35</f>
        <v>0</v>
      </c>
    </row>
    <row r="31" spans="1:2" ht="12.75">
      <c r="A31" s="20" t="s">
        <v>83</v>
      </c>
      <c r="B31" s="12">
        <f>'[1]2 (5)'!BL37</f>
        <v>0</v>
      </c>
    </row>
    <row r="32" spans="1:2" ht="12.75">
      <c r="A32" s="21" t="s">
        <v>50</v>
      </c>
      <c r="B32" s="12">
        <f>'[1]2 (5)'!BL39</f>
        <v>855107.65</v>
      </c>
    </row>
    <row r="33" spans="1:2" ht="12.75">
      <c r="A33" s="19" t="s">
        <v>87</v>
      </c>
      <c r="B33" s="12">
        <f>B28+B29+B30+B31-B32</f>
        <v>6328.640000000014</v>
      </c>
    </row>
    <row r="34" spans="1:2" s="7" customFormat="1" ht="12.75">
      <c r="A34" s="11" t="s">
        <v>17</v>
      </c>
      <c r="B34" s="29" t="s">
        <v>18</v>
      </c>
    </row>
    <row r="35" spans="1:2" ht="12.75">
      <c r="A35" s="9" t="s">
        <v>41</v>
      </c>
      <c r="B35" s="12">
        <f>SUM(B36:B44)</f>
        <v>231976.3302367752</v>
      </c>
    </row>
    <row r="36" spans="1:2" ht="12.75">
      <c r="A36" s="1" t="s">
        <v>19</v>
      </c>
      <c r="B36" s="30">
        <f>'[1]2 (5)'!BL43-B37</f>
        <v>52834.477032148774</v>
      </c>
    </row>
    <row r="37" spans="1:2" ht="12.75">
      <c r="A37" s="1" t="s">
        <v>40</v>
      </c>
      <c r="B37" s="30">
        <f>'[1]2 (5)'!BL48</f>
        <v>4632.971116685323</v>
      </c>
    </row>
    <row r="38" spans="1:2" ht="12.75">
      <c r="A38" s="1" t="s">
        <v>20</v>
      </c>
      <c r="B38" s="30">
        <f>'[1]2 (5)'!BL49</f>
        <v>43902.63151441605</v>
      </c>
    </row>
    <row r="39" spans="1:2" ht="12.75">
      <c r="A39" s="1" t="s">
        <v>21</v>
      </c>
      <c r="B39" s="30">
        <f>'[1]2 (5)'!BL54</f>
        <v>0</v>
      </c>
    </row>
    <row r="40" spans="1:2" ht="12.75">
      <c r="A40" s="22" t="s">
        <v>78</v>
      </c>
      <c r="B40" s="30">
        <f>'[1]2 (5)'!BL59</f>
        <v>85090.72057352506</v>
      </c>
    </row>
    <row r="41" spans="1:2" ht="12.75">
      <c r="A41" s="1" t="s">
        <v>22</v>
      </c>
      <c r="B41" s="30">
        <f>'[1]2 (5)'!BL67</f>
        <v>14284.800000000001</v>
      </c>
    </row>
    <row r="42" spans="1:2" ht="12.75">
      <c r="A42" s="1" t="s">
        <v>23</v>
      </c>
      <c r="B42" s="30">
        <f>'[1]2 (5)'!BL70</f>
        <v>28990.89</v>
      </c>
    </row>
    <row r="43" spans="1:2" ht="12.75">
      <c r="A43" s="1" t="s">
        <v>24</v>
      </c>
      <c r="B43" s="30">
        <f>'[1]2 (5)'!BL74+'[1]2 (5)'!BL75</f>
        <v>1084</v>
      </c>
    </row>
    <row r="44" spans="1:2" ht="12.75">
      <c r="A44" s="1" t="s">
        <v>25</v>
      </c>
      <c r="B44" s="30">
        <f>'[1]2 (5)'!BL76</f>
        <v>1155.84</v>
      </c>
    </row>
    <row r="45" spans="1:2" ht="12.75">
      <c r="A45" s="33" t="s">
        <v>31</v>
      </c>
      <c r="B45" s="12">
        <f>B46+B47+B48+B49</f>
        <v>99541.2372881356</v>
      </c>
    </row>
    <row r="46" spans="1:2" ht="12.75" hidden="1">
      <c r="A46" s="34" t="s">
        <v>52</v>
      </c>
      <c r="B46" s="30">
        <f>'[1]2 (5)'!BL78</f>
        <v>0</v>
      </c>
    </row>
    <row r="47" spans="1:2" ht="12.75" hidden="1">
      <c r="A47" s="35" t="s">
        <v>54</v>
      </c>
      <c r="B47" s="30">
        <f>'[1]2 (5)'!BL79</f>
        <v>0</v>
      </c>
    </row>
    <row r="48" spans="1:2" ht="12.75" hidden="1">
      <c r="A48" s="36" t="s">
        <v>53</v>
      </c>
      <c r="B48" s="30">
        <f>'[1]2 (5)'!BL80</f>
        <v>0</v>
      </c>
    </row>
    <row r="49" spans="1:2" ht="12.75">
      <c r="A49" s="37" t="s">
        <v>55</v>
      </c>
      <c r="B49" s="30">
        <f>'[1]2 (5)'!BL81</f>
        <v>99541.2372881356</v>
      </c>
    </row>
    <row r="50" spans="1:2" ht="25.5">
      <c r="A50" s="38" t="s">
        <v>43</v>
      </c>
      <c r="B50" s="12">
        <f>B51+B52+B84+B85</f>
        <v>77461.20207368332</v>
      </c>
    </row>
    <row r="51" spans="1:2" ht="12.75">
      <c r="A51" s="39" t="s">
        <v>26</v>
      </c>
      <c r="B51" s="30">
        <f>'[1]2 (5)'!BL83+'[1]2 (5)'!BL110</f>
        <v>11352.668938717161</v>
      </c>
    </row>
    <row r="52" spans="1:2" ht="12.75">
      <c r="A52" s="39" t="s">
        <v>27</v>
      </c>
      <c r="B52" s="30">
        <f>'[1]2 (5)'!BL87+'[1]2 (5)'!BL114</f>
        <v>31771.00262209855</v>
      </c>
    </row>
    <row r="53" spans="1:2" ht="12.75">
      <c r="A53" s="40" t="s">
        <v>56</v>
      </c>
      <c r="B53" s="30">
        <f>'[1]2 (5)'!BL88</f>
        <v>2280.6382153188847</v>
      </c>
    </row>
    <row r="54" spans="1:2" ht="12.75" hidden="1">
      <c r="A54" s="40" t="s">
        <v>57</v>
      </c>
      <c r="B54" s="30">
        <f>'[1]2 (5)'!BL89</f>
        <v>0</v>
      </c>
    </row>
    <row r="55" spans="1:2" ht="12.75" hidden="1">
      <c r="A55" s="40" t="s">
        <v>62</v>
      </c>
      <c r="B55" s="30">
        <f>'[1]2 (5)'!BL90</f>
        <v>0</v>
      </c>
    </row>
    <row r="56" spans="1:2" ht="12.75" hidden="1">
      <c r="A56" s="40" t="s">
        <v>75</v>
      </c>
      <c r="B56" s="30">
        <f>'[1]2 (5)'!BL91</f>
        <v>0</v>
      </c>
    </row>
    <row r="57" spans="1:2" ht="12.75">
      <c r="A57" s="40" t="s">
        <v>65</v>
      </c>
      <c r="B57" s="30">
        <f>'[1]2 (5)'!BL92</f>
        <v>457.33898305084745</v>
      </c>
    </row>
    <row r="58" spans="1:2" ht="12.75" hidden="1">
      <c r="A58" s="40" t="s">
        <v>70</v>
      </c>
      <c r="B58" s="30">
        <f>'[1]2 (5)'!BL93</f>
        <v>0</v>
      </c>
    </row>
    <row r="59" spans="1:2" ht="12.75" hidden="1">
      <c r="A59" s="40" t="s">
        <v>63</v>
      </c>
      <c r="B59" s="30">
        <f>'[1]2 (5)'!BL94</f>
        <v>0</v>
      </c>
    </row>
    <row r="60" spans="1:2" ht="12.75" hidden="1">
      <c r="A60" s="40" t="s">
        <v>81</v>
      </c>
      <c r="B60" s="30">
        <f>'[1]2 (5)'!BL95</f>
        <v>0</v>
      </c>
    </row>
    <row r="61" spans="1:2" ht="12.75" hidden="1">
      <c r="A61" s="40" t="s">
        <v>64</v>
      </c>
      <c r="B61" s="30">
        <f>'[1]2 (5)'!BL96</f>
        <v>0</v>
      </c>
    </row>
    <row r="62" spans="1:2" ht="12.75" hidden="1">
      <c r="A62" s="40" t="s">
        <v>66</v>
      </c>
      <c r="B62" s="30">
        <f>'[1]2 (5)'!BL97</f>
        <v>0</v>
      </c>
    </row>
    <row r="63" spans="1:2" ht="12.75" hidden="1">
      <c r="A63" s="40" t="s">
        <v>77</v>
      </c>
      <c r="B63" s="30">
        <f>'[1]2 (5)'!BL98</f>
        <v>0</v>
      </c>
    </row>
    <row r="64" spans="1:2" ht="12.75" hidden="1">
      <c r="A64" s="40" t="s">
        <v>73</v>
      </c>
      <c r="B64" s="30">
        <f>'[1]2 (5)'!BL99</f>
        <v>0</v>
      </c>
    </row>
    <row r="65" spans="1:2" ht="12.75" hidden="1">
      <c r="A65" s="40" t="s">
        <v>76</v>
      </c>
      <c r="B65" s="30">
        <f>'[1]2 (5)'!BL100</f>
        <v>0</v>
      </c>
    </row>
    <row r="66" spans="1:2" ht="12.75">
      <c r="A66" s="40" t="s">
        <v>74</v>
      </c>
      <c r="B66" s="30">
        <f>'[1]2 (5)'!BL101</f>
        <v>229.8728813559322</v>
      </c>
    </row>
    <row r="67" spans="1:2" ht="12.75">
      <c r="A67" s="40" t="s">
        <v>96</v>
      </c>
      <c r="B67" s="30">
        <f>'[1]2 (5)'!BL102</f>
        <v>961.9237288135594</v>
      </c>
    </row>
    <row r="68" spans="1:2" ht="12.75" hidden="1">
      <c r="A68" s="40" t="s">
        <v>71</v>
      </c>
      <c r="B68" s="30">
        <f>'[1]2 (5)'!BL103</f>
        <v>0</v>
      </c>
    </row>
    <row r="69" spans="1:2" ht="12.75">
      <c r="A69" s="40" t="s">
        <v>72</v>
      </c>
      <c r="B69" s="30">
        <f>'[1]2 (5)'!BL104</f>
        <v>784.2118644067797</v>
      </c>
    </row>
    <row r="70" spans="1:2" ht="12.75">
      <c r="A70" s="40" t="s">
        <v>69</v>
      </c>
      <c r="B70" s="30">
        <f>'[1]2 (5)'!BL115</f>
        <v>8893.677966101695</v>
      </c>
    </row>
    <row r="71" spans="1:2" ht="12.75">
      <c r="A71" s="40" t="s">
        <v>59</v>
      </c>
      <c r="B71" s="30">
        <f>'[1]2 (5)'!BL116</f>
        <v>541.8813559322034</v>
      </c>
    </row>
    <row r="72" spans="1:2" ht="12.75">
      <c r="A72" s="40" t="s">
        <v>58</v>
      </c>
      <c r="B72" s="30">
        <f>'[1]2 (5)'!BL117</f>
        <v>1450.9322033898304</v>
      </c>
    </row>
    <row r="73" spans="1:2" ht="12.75" hidden="1">
      <c r="A73" s="40" t="s">
        <v>98</v>
      </c>
      <c r="B73" s="30">
        <f>'[1]2 (5)'!BL118</f>
        <v>0</v>
      </c>
    </row>
    <row r="74" spans="1:2" ht="12.75">
      <c r="A74" s="40" t="s">
        <v>61</v>
      </c>
      <c r="B74" s="30">
        <f>'[1]2 (5)'!BL119</f>
        <v>7994.584745762712</v>
      </c>
    </row>
    <row r="75" spans="1:2" ht="12.75" hidden="1">
      <c r="A75" s="40" t="s">
        <v>60</v>
      </c>
      <c r="B75" s="30">
        <f>'[1]2 (5)'!BL120</f>
        <v>0</v>
      </c>
    </row>
    <row r="76" spans="1:2" ht="12.75" hidden="1">
      <c r="A76" s="40" t="s">
        <v>67</v>
      </c>
      <c r="B76" s="30">
        <f>'[1]2 (5)'!BL121</f>
        <v>0</v>
      </c>
    </row>
    <row r="77" spans="1:2" ht="12.75" hidden="1">
      <c r="A77" s="40" t="s">
        <v>68</v>
      </c>
      <c r="B77" s="30">
        <f>'[1]2 (5)'!BL122</f>
        <v>0</v>
      </c>
    </row>
    <row r="78" spans="1:2" ht="12.75" hidden="1">
      <c r="A78" s="40" t="s">
        <v>68</v>
      </c>
      <c r="B78" s="30">
        <f>'[1]2 (5)'!BL123</f>
        <v>0</v>
      </c>
    </row>
    <row r="79" spans="1:2" ht="12.75">
      <c r="A79" s="40" t="s">
        <v>28</v>
      </c>
      <c r="B79" s="30">
        <f>'[1]2 (5)'!BL124</f>
        <v>8175.940677966103</v>
      </c>
    </row>
    <row r="80" spans="1:2" ht="12.75" hidden="1">
      <c r="A80" s="40" t="s">
        <v>79</v>
      </c>
      <c r="B80" s="30">
        <f>'[1]2 (5)'!BL125</f>
        <v>0</v>
      </c>
    </row>
    <row r="81" spans="1:2" ht="12.75" hidden="1">
      <c r="A81" s="40" t="s">
        <v>97</v>
      </c>
      <c r="B81" s="30">
        <f>'[1]2 (5)'!BL126</f>
        <v>0</v>
      </c>
    </row>
    <row r="82" spans="1:2" ht="12.75" hidden="1">
      <c r="A82" s="40" t="s">
        <v>80</v>
      </c>
      <c r="B82" s="30">
        <f>'[1]2 (5)'!BL127</f>
        <v>0</v>
      </c>
    </row>
    <row r="83" spans="1:2" ht="12.75" hidden="1">
      <c r="A83" s="40" t="s">
        <v>95</v>
      </c>
      <c r="B83" s="30">
        <f>'[1]2 (5)'!BL128</f>
        <v>0</v>
      </c>
    </row>
    <row r="84" spans="1:2" ht="12.75">
      <c r="A84" s="5" t="s">
        <v>29</v>
      </c>
      <c r="B84" s="30">
        <f>'[1]2 (5)'!BL105+'[1]2 (5)'!BL129</f>
        <v>23659.17811286761</v>
      </c>
    </row>
    <row r="85" spans="1:2" ht="12.75">
      <c r="A85" s="5" t="s">
        <v>30</v>
      </c>
      <c r="B85" s="30">
        <f>'[1]2 (5)'!BL133</f>
        <v>10678.3524</v>
      </c>
    </row>
    <row r="86" spans="1:2" ht="12.75">
      <c r="A86" s="9" t="s">
        <v>32</v>
      </c>
      <c r="B86" s="12">
        <f>'[1]2 (5)'!BL134</f>
        <v>0</v>
      </c>
    </row>
    <row r="87" spans="1:2" ht="12.75">
      <c r="A87" s="4" t="s">
        <v>39</v>
      </c>
      <c r="B87" s="12">
        <f>'[1]2 (5)'!BL138</f>
        <v>0</v>
      </c>
    </row>
    <row r="88" spans="1:2" ht="12.75">
      <c r="A88" s="4" t="s">
        <v>44</v>
      </c>
      <c r="B88" s="12">
        <f>'[1]2 (5)'!BL139+'[1]2 (5)'!BL140+'[1]2 (5)'!BL143+'[1]2 (5)'!BL146+'[1]2 (5)'!BL147</f>
        <v>54457.92</v>
      </c>
    </row>
    <row r="89" spans="1:2" ht="12.75">
      <c r="A89" s="4" t="s">
        <v>51</v>
      </c>
      <c r="B89" s="12">
        <f>'[1]2 (5)'!BL148</f>
        <v>129607.23955020207</v>
      </c>
    </row>
    <row r="90" spans="1:2" ht="12.75">
      <c r="A90" s="4" t="s">
        <v>45</v>
      </c>
      <c r="B90" s="12">
        <f>'[1]2 (5)'!BL149</f>
        <v>4818.2029779661025</v>
      </c>
    </row>
    <row r="91" spans="1:2" ht="12.75">
      <c r="A91" s="4" t="s">
        <v>34</v>
      </c>
      <c r="B91" s="12">
        <f>'[1]2 (5)'!BL150</f>
        <v>18834.793459322038</v>
      </c>
    </row>
    <row r="92" spans="1:2" ht="12.75">
      <c r="A92" s="4" t="s">
        <v>33</v>
      </c>
      <c r="B92" s="12">
        <f>'[1]2 (5)'!BL151</f>
        <v>59789.51877203391</v>
      </c>
    </row>
    <row r="93" spans="1:2" ht="12.75">
      <c r="A93" s="4" t="s">
        <v>42</v>
      </c>
      <c r="B93" s="12">
        <f>B35+B45+B50+B86+B87+B88+B89+B90+B91+B92</f>
        <v>676486.4443581181</v>
      </c>
    </row>
    <row r="94" spans="1:2" ht="12.75" hidden="1">
      <c r="A94" s="6" t="s">
        <v>35</v>
      </c>
      <c r="B94" s="30">
        <f>'[1]2 (5)'!BL153</f>
        <v>0</v>
      </c>
    </row>
    <row r="95" spans="1:2" ht="12.75">
      <c r="A95" s="4" t="s">
        <v>36</v>
      </c>
      <c r="B95" s="12">
        <f>B93+B94</f>
        <v>676486.4443581181</v>
      </c>
    </row>
    <row r="96" spans="1:2" ht="12.75">
      <c r="A96" s="6" t="s">
        <v>37</v>
      </c>
      <c r="B96" s="30">
        <f>B95*0.18</f>
        <v>121767.55998446126</v>
      </c>
    </row>
    <row r="97" spans="1:2" ht="12.75">
      <c r="A97" s="4" t="s">
        <v>38</v>
      </c>
      <c r="B97" s="12">
        <f>B95+B96</f>
        <v>798254.0043425794</v>
      </c>
    </row>
    <row r="98" spans="1:2" ht="14.25" customHeight="1">
      <c r="A98" s="41" t="s">
        <v>101</v>
      </c>
      <c r="B98" s="29">
        <v>216746.2</v>
      </c>
    </row>
    <row r="99" spans="1:2" ht="12.75">
      <c r="A99" s="41" t="s">
        <v>102</v>
      </c>
      <c r="B99" s="29">
        <v>273599.8456574205</v>
      </c>
    </row>
    <row r="100" spans="1:2" ht="12.75">
      <c r="A100" s="23"/>
      <c r="B100" s="24"/>
    </row>
    <row r="101" spans="1:2" ht="24">
      <c r="A101" s="31" t="s">
        <v>99</v>
      </c>
      <c r="B101" s="24"/>
    </row>
    <row r="102" spans="1:2" ht="12.75">
      <c r="A102" s="32"/>
      <c r="B102" s="24"/>
    </row>
    <row r="103" spans="1:2" ht="12.75">
      <c r="A103" s="23"/>
      <c r="B103" s="24"/>
    </row>
    <row r="104" spans="1:2" ht="12.75">
      <c r="A104" s="25" t="s">
        <v>88</v>
      </c>
      <c r="B104" s="24"/>
    </row>
    <row r="105" spans="1:2" ht="12.75">
      <c r="A105" s="23" t="s">
        <v>89</v>
      </c>
      <c r="B105" s="24" t="s">
        <v>90</v>
      </c>
    </row>
    <row r="106" spans="1:2" ht="12.75">
      <c r="A106" s="25" t="s">
        <v>91</v>
      </c>
      <c r="B106" s="24"/>
    </row>
    <row r="107" spans="1:2" ht="12.75">
      <c r="A107" s="26" t="s">
        <v>94</v>
      </c>
      <c r="B107" s="24" t="s">
        <v>100</v>
      </c>
    </row>
    <row r="108" ht="12.75">
      <c r="A108" s="25" t="s">
        <v>92</v>
      </c>
    </row>
    <row r="109" ht="12.75">
      <c r="A109" s="26" t="s">
        <v>93</v>
      </c>
    </row>
    <row r="120" ht="12.75">
      <c r="B120" s="8"/>
    </row>
    <row r="122" spans="1:2" ht="12.75">
      <c r="A122" s="2"/>
      <c r="B122"/>
    </row>
    <row r="125" ht="12.75">
      <c r="A125" s="14"/>
    </row>
    <row r="126" spans="1:2" ht="12.75">
      <c r="A126" s="15"/>
      <c r="B126" s="10"/>
    </row>
    <row r="127" spans="1:2" ht="12.75">
      <c r="A127" s="15"/>
      <c r="B127" s="10"/>
    </row>
    <row r="129" ht="12.75">
      <c r="A129" s="3"/>
    </row>
    <row r="130" ht="12.75">
      <c r="B130" s="8"/>
    </row>
    <row r="131" ht="12.75">
      <c r="B131" s="8"/>
    </row>
    <row r="132" ht="12.75">
      <c r="B132" s="8"/>
    </row>
    <row r="134" ht="12.75">
      <c r="B134" s="8"/>
    </row>
    <row r="135" ht="12.75">
      <c r="B135" s="8"/>
    </row>
    <row r="136" spans="1:2" ht="12.75">
      <c r="A136" s="3"/>
      <c r="B136" s="16"/>
    </row>
  </sheetData>
  <printOptions/>
  <pageMargins left="0.92" right="0.59" top="0.65" bottom="0.56" header="0.5" footer="0.36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PEO</cp:lastModifiedBy>
  <cp:lastPrinted>2011-02-07T06:53:43Z</cp:lastPrinted>
  <dcterms:created xsi:type="dcterms:W3CDTF">1996-10-08T23:32:33Z</dcterms:created>
  <dcterms:modified xsi:type="dcterms:W3CDTF">2011-04-27T03:15:17Z</dcterms:modified>
  <cp:category/>
  <cp:version/>
  <cp:contentType/>
  <cp:contentStatus/>
</cp:coreProperties>
</file>