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<sst xmlns="http://schemas.openxmlformats.org/spreadsheetml/2006/main" count="110" uniqueCount="108">
  <si>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</si>
  <si>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</si>
  <si>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</si>
  <si>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</si>
  <si>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</si>
  <si>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</si>
  <si>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</si>
  <si>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</si>
  <si>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</si>
  <si>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</si>
  <si>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</si>
  <si>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</si>
  <si>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</si>
  <si>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</si>
  <si>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</si>
  <si>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</si>
  <si>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</si>
  <si>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</si>
  <si>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</si>
  <si>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</si>
  <si>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</si>
  <si>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</si>
  <si>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</si>
  <si>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</si>
  <si>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</si>
  <si>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</si>
  <si>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</si>
  <si>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</si>
  <si>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</si>
  <si>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</si>
  <si>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</si>
  <si>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</si>
  <si>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</si>
  <si>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</si>
  <si>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</si>
  <si>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</si>
  <si>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</si>
  <si>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</si>
  <si>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</si>
  <si>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</si>
  <si>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</si>
  <si>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</si>
  <si>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</si>
  <si>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</si>
  <si>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</si>
  <si>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</si>
  <si>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</si>
  <si>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</si>
  <si>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</si>
  <si>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</si>
  <si>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</si>
  <si>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</si>
  <si>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</si>
  <si>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</si>
  <si>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</si>
  <si>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</si>
  <si>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</si>
  <si>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</si>
  <si>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</si>
  <si>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</si>
  <si>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</si>
  <si>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</si>
  <si>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</si>
  <si>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</si>
  <si>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</si>
  <si>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</si>
  <si>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</si>
  <si>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</si>
  <si>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</si>
  <si>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</si>
  <si>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</si>
  <si>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</si>
  <si>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</si>
  <si>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</si>
  <si>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</si>
  <si>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</si>
  <si>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</si>
  <si>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</si>
  <si>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</si>
  <si>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</si>
  <si>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</si>
  <si>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</si>
  <si>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</si>
  <si>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</si>
  <si>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</si>
  <si>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</si>
  <si>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</si>
  <si>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</si>
  <si>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</si>
  <si>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</si>
  <si>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</si>
  <si>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</si>
  <si>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</si>
  <si>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</si>
  <si>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</si>
  <si>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</si>
  <si>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</si>
  <si>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</si>
  <si>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</si>
  <si>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Справочно: Формируется резерв денежных средств для выполнения текущего ремонта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</si>
  <si>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</si>
  <si>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</si>
  <si>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</si>
  <si>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</si>
  <si>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</si>
  <si>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</si>
  <si>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кирпичный</t>
  </si>
  <si>
    <t>шиферная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</si>
</sst>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(15)"/>
      <sheetName val="2 (14)"/>
      <sheetName val="2 (13)"/>
      <sheetName val="2 (12)"/>
      <sheetName val="2 (11)"/>
      <sheetName val="2 (10)"/>
      <sheetName val="2 (9)"/>
      <sheetName val="2 (8)"/>
      <sheetName val="2 (7)"/>
      <sheetName val="2 (6)"/>
      <sheetName val="2 (5)"/>
      <sheetName val="2 (4)"/>
      <sheetName val="2 (3)"/>
      <sheetName val="2 (2)"/>
      <sheetName val="2"/>
    </sheetNames>
    <sheetDataSet>
      <sheetData sheetId="0">
        <row r="6">
          <cell r="EF6" t="str">
            <v>Пархоменко 84/94</v>
          </cell>
        </row>
        <row r="8">
          <cell r="EF8">
            <v>1953</v>
          </cell>
        </row>
        <row r="9">
          <cell r="EF9">
            <v>1618.9</v>
          </cell>
        </row>
        <row r="12">
          <cell r="EF12">
            <v>924.7</v>
          </cell>
        </row>
        <row r="13">
          <cell r="EF13">
            <v>3</v>
          </cell>
        </row>
        <row r="15">
          <cell r="EF15">
            <v>1370</v>
          </cell>
        </row>
        <row r="16">
          <cell r="EF16">
            <v>362.3</v>
          </cell>
        </row>
        <row r="20">
          <cell r="EF20">
            <v>794</v>
          </cell>
        </row>
        <row r="21">
          <cell r="EF21">
            <v>1213</v>
          </cell>
        </row>
        <row r="22">
          <cell r="EF22">
            <v>182.1</v>
          </cell>
        </row>
        <row r="23">
          <cell r="EF23">
            <v>31</v>
          </cell>
        </row>
        <row r="24">
          <cell r="EF24">
            <v>64</v>
          </cell>
        </row>
        <row r="28">
          <cell r="EF28">
            <v>214</v>
          </cell>
        </row>
        <row r="29">
          <cell r="EF29" t="str">
            <v>ХВС, ГВС, ЦО</v>
          </cell>
        </row>
        <row r="31">
          <cell r="EF31">
            <v>0</v>
          </cell>
        </row>
        <row r="32">
          <cell r="EF32">
            <v>194307.72</v>
          </cell>
        </row>
        <row r="39">
          <cell r="EF39">
            <v>195485.68</v>
          </cell>
        </row>
        <row r="43">
          <cell r="EF43">
            <v>29863.46864629352</v>
          </cell>
        </row>
        <row r="48">
          <cell r="EF48">
            <v>2407.5644932760515</v>
          </cell>
        </row>
        <row r="49">
          <cell r="EF49">
            <v>0</v>
          </cell>
        </row>
        <row r="54">
          <cell r="EF54">
            <v>0</v>
          </cell>
        </row>
        <row r="59">
          <cell r="EF59">
            <v>4595.104618115161</v>
          </cell>
        </row>
        <row r="67">
          <cell r="EF67">
            <v>4915.200000000001</v>
          </cell>
        </row>
        <row r="70">
          <cell r="EF70">
            <v>9975.36</v>
          </cell>
        </row>
        <row r="74">
          <cell r="EF74">
            <v>840.1</v>
          </cell>
        </row>
        <row r="76">
          <cell r="EF76">
            <v>968.43</v>
          </cell>
        </row>
        <row r="78">
          <cell r="EF78">
            <v>0</v>
          </cell>
        </row>
        <row r="79">
          <cell r="EF79">
            <v>101162.8813559322</v>
          </cell>
        </row>
        <row r="80">
          <cell r="EF80">
            <v>0</v>
          </cell>
        </row>
        <row r="81">
          <cell r="EF81">
            <v>0</v>
          </cell>
        </row>
        <row r="83">
          <cell r="EF83">
            <v>819.0840989951661</v>
          </cell>
        </row>
        <row r="87">
          <cell r="EF87">
            <v>4086.032771483548</v>
          </cell>
        </row>
        <row r="88">
          <cell r="EF88">
            <v>3990.388703686938</v>
          </cell>
        </row>
        <row r="89">
          <cell r="EF89">
            <v>0</v>
          </cell>
        </row>
        <row r="90">
          <cell r="EF90">
            <v>0</v>
          </cell>
        </row>
        <row r="91">
          <cell r="EF91">
            <v>95.64406779661017</v>
          </cell>
        </row>
        <row r="92">
          <cell r="EF92">
            <v>0</v>
          </cell>
        </row>
        <row r="93">
          <cell r="EF93">
            <v>0</v>
          </cell>
        </row>
        <row r="94">
          <cell r="EF94">
            <v>0</v>
          </cell>
        </row>
        <row r="96">
          <cell r="EF96">
            <v>0</v>
          </cell>
        </row>
        <row r="97">
          <cell r="EF97">
            <v>0</v>
          </cell>
        </row>
        <row r="98">
          <cell r="EF98">
            <v>0</v>
          </cell>
        </row>
        <row r="99">
          <cell r="EF99">
            <v>0</v>
          </cell>
        </row>
        <row r="100">
          <cell r="EF100">
            <v>0</v>
          </cell>
        </row>
        <row r="101">
          <cell r="EF101">
            <v>0</v>
          </cell>
        </row>
        <row r="102">
          <cell r="EF102">
            <v>0</v>
          </cell>
        </row>
        <row r="103">
          <cell r="EF103">
            <v>0</v>
          </cell>
        </row>
        <row r="104">
          <cell r="EF104">
            <v>0</v>
          </cell>
        </row>
        <row r="105">
          <cell r="EF105">
            <v>1926.146372281814</v>
          </cell>
        </row>
        <row r="110">
          <cell r="EF110">
            <v>2877.903760295001</v>
          </cell>
        </row>
        <row r="114">
          <cell r="EF114">
            <v>20024.533898305086</v>
          </cell>
        </row>
        <row r="115">
          <cell r="EF115">
            <v>4727.406779661017</v>
          </cell>
        </row>
        <row r="116">
          <cell r="EF116">
            <v>7761.5</v>
          </cell>
        </row>
        <row r="117">
          <cell r="EF117">
            <v>0</v>
          </cell>
        </row>
        <row r="119">
          <cell r="EF119">
            <v>0</v>
          </cell>
        </row>
        <row r="120">
          <cell r="EF120">
            <v>0</v>
          </cell>
        </row>
        <row r="121">
          <cell r="EF121">
            <v>428.5</v>
          </cell>
        </row>
        <row r="122">
          <cell r="EF122">
            <v>0</v>
          </cell>
        </row>
        <row r="123">
          <cell r="EF123">
            <v>0</v>
          </cell>
        </row>
        <row r="124">
          <cell r="EF124">
            <v>696.0677966101696</v>
          </cell>
        </row>
        <row r="125">
          <cell r="EF125">
            <v>0</v>
          </cell>
        </row>
        <row r="127">
          <cell r="EF127">
            <v>6411.059322033899</v>
          </cell>
        </row>
        <row r="129">
          <cell r="EF129">
            <v>5778.446681229617</v>
          </cell>
        </row>
        <row r="133">
          <cell r="EF133">
            <v>3477.3972</v>
          </cell>
        </row>
        <row r="134">
          <cell r="EF134">
            <v>1404.7542372881355</v>
          </cell>
        </row>
        <row r="138">
          <cell r="EF138">
            <v>0</v>
          </cell>
        </row>
        <row r="140">
          <cell r="EF140">
            <v>0</v>
          </cell>
        </row>
        <row r="147">
          <cell r="EF147">
            <v>0</v>
          </cell>
        </row>
        <row r="148">
          <cell r="EF148">
            <v>13821.236700883721</v>
          </cell>
        </row>
        <row r="149">
          <cell r="EF149">
            <v>1086.805891525424</v>
          </cell>
        </row>
        <row r="150">
          <cell r="EF150">
            <v>4248.423030508475</v>
          </cell>
        </row>
        <row r="151">
          <cell r="EF151">
            <v>13486.273108474577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9"/>
  <sheetViews>
    <sheetView tabSelected="1" workbookViewId="0" topLeftCell="A1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3" t="s">
        <v>0</v>
      </c>
      <c r="B1"/>
    </row>
    <row r="2" spans="1:2" ht="12.75">
      <c r="A2" s="13" t="s">
        <v>82</v>
      </c>
      <c r="B2"/>
    </row>
    <row r="3" spans="1:2" ht="12.75">
      <c r="A3" s="13" t="s">
        <v>49</v>
      </c>
      <c r="B3"/>
    </row>
    <row r="4" spans="1:2" ht="12.75">
      <c r="A4" s="13"/>
      <c r="B4" s="13"/>
    </row>
    <row r="5" spans="1:2" ht="12.75">
      <c r="A5" s="3" t="s">
        <v>84</v>
      </c>
      <c r="B5" s="14" t="str">
        <f>'[1]2 (15)'!EF6</f>
        <v>Пархоменко 84/94</v>
      </c>
    </row>
    <row r="6" ht="12.75">
      <c r="A6" s="3" t="s">
        <v>1</v>
      </c>
    </row>
    <row r="7" spans="1:2" ht="12.75">
      <c r="A7" t="s">
        <v>2</v>
      </c>
      <c r="B7" s="2">
        <f>'[1]2 (15)'!EF8</f>
        <v>1953</v>
      </c>
    </row>
    <row r="8" spans="1:2" ht="12.75">
      <c r="A8" t="s">
        <v>3</v>
      </c>
      <c r="B8" s="2">
        <f>'[1]2 (15)'!EF9</f>
        <v>1618.9</v>
      </c>
    </row>
    <row r="9" spans="1:2" ht="12.75" hidden="1">
      <c r="A9" t="s">
        <v>4</v>
      </c>
      <c r="B9" s="2">
        <f>'[1]2 (15)'!EF12</f>
        <v>924.7</v>
      </c>
    </row>
    <row r="10" spans="1:2" ht="12.75" customHeight="1">
      <c r="A10" s="38" t="s">
        <v>104</v>
      </c>
      <c r="B10" s="39" t="s">
        <v>106</v>
      </c>
    </row>
    <row r="11" spans="1:2" ht="12.75" customHeight="1">
      <c r="A11" s="38" t="s">
        <v>105</v>
      </c>
      <c r="B11" s="40" t="s">
        <v>107</v>
      </c>
    </row>
    <row r="12" spans="1:2" ht="12.75">
      <c r="A12" s="38" t="s">
        <v>7</v>
      </c>
      <c r="B12" s="40">
        <v>1370</v>
      </c>
    </row>
    <row r="13" spans="1:2" ht="12.75">
      <c r="A13" t="s">
        <v>5</v>
      </c>
      <c r="B13" s="2">
        <f>'[1]2 (15)'!EF13</f>
        <v>3</v>
      </c>
    </row>
    <row r="14" spans="1:2" ht="12.75">
      <c r="A14" t="s">
        <v>6</v>
      </c>
      <c r="B14" s="2">
        <f>'[1]2 (15)'!EF14</f>
        <v>0</v>
      </c>
    </row>
    <row r="15" spans="1:2" ht="12.75" hidden="1">
      <c r="A15" t="s">
        <v>7</v>
      </c>
      <c r="B15" s="2">
        <f>'[1]2 (15)'!EF15</f>
        <v>1370</v>
      </c>
    </row>
    <row r="16" spans="1:2" ht="12.75" hidden="1">
      <c r="A16" t="s">
        <v>8</v>
      </c>
      <c r="B16" s="2">
        <f>'[1]2 (15)'!EF16</f>
        <v>362.3</v>
      </c>
    </row>
    <row r="17" spans="1:2" ht="12.75">
      <c r="A17" t="s">
        <v>85</v>
      </c>
      <c r="B17" s="8">
        <f>B18+B19</f>
        <v>2007</v>
      </c>
    </row>
    <row r="18" spans="1:2" ht="12.75">
      <c r="A18" t="s">
        <v>9</v>
      </c>
      <c r="B18" s="2">
        <f>'[1]2 (15)'!EF20</f>
        <v>794</v>
      </c>
    </row>
    <row r="19" spans="1:2" ht="12.75">
      <c r="A19" t="s">
        <v>10</v>
      </c>
      <c r="B19" s="2">
        <f>'[1]2 (15)'!EF21</f>
        <v>1213</v>
      </c>
    </row>
    <row r="20" spans="1:2" ht="12.75" hidden="1">
      <c r="A20" t="s">
        <v>11</v>
      </c>
      <c r="B20" s="2">
        <f>'[1]2 (15)'!EF22</f>
        <v>182.1</v>
      </c>
    </row>
    <row r="21" spans="1:2" ht="12.75">
      <c r="A21" t="s">
        <v>12</v>
      </c>
      <c r="B21" s="2">
        <f>'[1]2 (15)'!EF23</f>
        <v>31</v>
      </c>
    </row>
    <row r="22" spans="1:2" ht="12.75">
      <c r="A22" t="s">
        <v>13</v>
      </c>
      <c r="B22" s="2">
        <f>'[1]2 (15)'!EF24</f>
        <v>64</v>
      </c>
    </row>
    <row r="23" spans="1:2" ht="12.75">
      <c r="A23" t="s">
        <v>14</v>
      </c>
      <c r="B23" s="2">
        <f>'[1]2 (15)'!EF28</f>
        <v>214</v>
      </c>
    </row>
    <row r="24" spans="1:2" ht="12.75" hidden="1">
      <c r="A24" t="s">
        <v>15</v>
      </c>
      <c r="B24" s="2">
        <f>'[1]2 (15)'!EF28</f>
        <v>214</v>
      </c>
    </row>
    <row r="25" spans="1:2" ht="24" customHeight="1">
      <c r="A25" s="23" t="s">
        <v>16</v>
      </c>
      <c r="B25" s="24" t="str">
        <f>'[1]2 (15)'!EF29</f>
        <v>ХВС, ГВС, ЦО</v>
      </c>
    </row>
    <row r="26" ht="12.75" hidden="1"/>
    <row r="27" spans="1:2" ht="12.75">
      <c r="A27" s="10" t="s">
        <v>46</v>
      </c>
      <c r="B27" s="12" t="s">
        <v>103</v>
      </c>
    </row>
    <row r="28" spans="1:2" ht="12.75">
      <c r="A28" s="15" t="s">
        <v>86</v>
      </c>
      <c r="B28" s="11">
        <f>'[1]2 (15)'!EF31</f>
        <v>0</v>
      </c>
    </row>
    <row r="29" spans="1:2" ht="12.75">
      <c r="A29" s="16" t="s">
        <v>47</v>
      </c>
      <c r="B29" s="11">
        <f>'[1]2 (15)'!EF32</f>
        <v>194307.72</v>
      </c>
    </row>
    <row r="30" spans="1:2" ht="12.75" hidden="1">
      <c r="A30" s="16" t="s">
        <v>48</v>
      </c>
      <c r="B30" s="11">
        <f>'[1]2 (15)'!EF35</f>
        <v>0</v>
      </c>
    </row>
    <row r="31" spans="1:2" ht="12.75" hidden="1">
      <c r="A31" s="16" t="s">
        <v>83</v>
      </c>
      <c r="B31" s="11">
        <f>'[1]2 (15)'!EF37</f>
        <v>0</v>
      </c>
    </row>
    <row r="32" spans="1:2" ht="12.75">
      <c r="A32" s="17" t="s">
        <v>50</v>
      </c>
      <c r="B32" s="11">
        <f>'[1]2 (15)'!EF39</f>
        <v>195485.68</v>
      </c>
    </row>
    <row r="33" spans="1:2" ht="12.75">
      <c r="A33" s="15" t="s">
        <v>87</v>
      </c>
      <c r="B33" s="11">
        <f>B28+B29+B30+B31-B32</f>
        <v>-1177.9599999999919</v>
      </c>
    </row>
    <row r="34" spans="1:2" s="7" customFormat="1" ht="12.75">
      <c r="A34" s="10" t="s">
        <v>17</v>
      </c>
      <c r="B34" s="25" t="s">
        <v>18</v>
      </c>
    </row>
    <row r="35" spans="1:2" ht="12.75">
      <c r="A35" s="9" t="s">
        <v>41</v>
      </c>
      <c r="B35" s="11">
        <f>SUM(B36:B44)</f>
        <v>51157.66326440868</v>
      </c>
    </row>
    <row r="36" spans="1:2" ht="12.75">
      <c r="A36" s="1" t="s">
        <v>19</v>
      </c>
      <c r="B36" s="26">
        <f>'[1]2 (15)'!EF43-B37</f>
        <v>27455.90415301747</v>
      </c>
    </row>
    <row r="37" spans="1:2" ht="12.75">
      <c r="A37" s="1" t="s">
        <v>40</v>
      </c>
      <c r="B37" s="26">
        <f>'[1]2 (15)'!EF48</f>
        <v>2407.5644932760515</v>
      </c>
    </row>
    <row r="38" spans="1:2" ht="12.75">
      <c r="A38" s="1" t="s">
        <v>20</v>
      </c>
      <c r="B38" s="26">
        <f>'[1]2 (15)'!EF49</f>
        <v>0</v>
      </c>
    </row>
    <row r="39" spans="1:2" ht="12.75">
      <c r="A39" s="1" t="s">
        <v>21</v>
      </c>
      <c r="B39" s="26">
        <f>'[1]2 (15)'!EF54</f>
        <v>0</v>
      </c>
    </row>
    <row r="40" spans="1:2" ht="12.75">
      <c r="A40" s="18" t="s">
        <v>78</v>
      </c>
      <c r="B40" s="26">
        <f>'[1]2 (15)'!EF59</f>
        <v>4595.104618115161</v>
      </c>
    </row>
    <row r="41" spans="1:2" ht="12.75">
      <c r="A41" s="1" t="s">
        <v>22</v>
      </c>
      <c r="B41" s="26">
        <f>'[1]2 (15)'!EF67</f>
        <v>4915.200000000001</v>
      </c>
    </row>
    <row r="42" spans="1:2" ht="12.75">
      <c r="A42" s="1" t="s">
        <v>23</v>
      </c>
      <c r="B42" s="26">
        <f>'[1]2 (15)'!EF70</f>
        <v>9975.36</v>
      </c>
    </row>
    <row r="43" spans="1:2" ht="12.75">
      <c r="A43" s="1" t="s">
        <v>24</v>
      </c>
      <c r="B43" s="26">
        <f>'[1]2 (15)'!EF74+'[1]2 (15)'!EF75</f>
        <v>840.1</v>
      </c>
    </row>
    <row r="44" spans="1:2" ht="12.75">
      <c r="A44" s="1" t="s">
        <v>25</v>
      </c>
      <c r="B44" s="26">
        <f>'[1]2 (15)'!EF76</f>
        <v>968.43</v>
      </c>
    </row>
    <row r="45" spans="1:2" ht="12.75">
      <c r="A45" s="29" t="s">
        <v>31</v>
      </c>
      <c r="B45" s="11">
        <f>B46+B47+B48+B49</f>
        <v>101162.8813559322</v>
      </c>
    </row>
    <row r="46" spans="1:2" ht="12.75" hidden="1">
      <c r="A46" s="30" t="s">
        <v>52</v>
      </c>
      <c r="B46" s="26">
        <f>'[1]2 (15)'!EF78</f>
        <v>0</v>
      </c>
    </row>
    <row r="47" spans="1:2" ht="12.75">
      <c r="A47" s="31" t="s">
        <v>54</v>
      </c>
      <c r="B47" s="26">
        <f>'[1]2 (15)'!EF79</f>
        <v>101162.8813559322</v>
      </c>
    </row>
    <row r="48" spans="1:2" ht="12.75" hidden="1">
      <c r="A48" s="32" t="s">
        <v>53</v>
      </c>
      <c r="B48" s="26">
        <f>'[1]2 (15)'!EF80</f>
        <v>0</v>
      </c>
    </row>
    <row r="49" spans="1:2" ht="12.75" hidden="1">
      <c r="A49" s="33" t="s">
        <v>55</v>
      </c>
      <c r="B49" s="26">
        <f>'[1]2 (15)'!EF81</f>
        <v>0</v>
      </c>
    </row>
    <row r="50" spans="1:2" ht="25.5">
      <c r="A50" s="34" t="s">
        <v>43</v>
      </c>
      <c r="B50" s="11">
        <f>B51+B52+B84+B85</f>
        <v>38989.54478259023</v>
      </c>
    </row>
    <row r="51" spans="1:2" ht="12.75">
      <c r="A51" s="35" t="s">
        <v>26</v>
      </c>
      <c r="B51" s="26">
        <f>'[1]2 (15)'!EF83+'[1]2 (15)'!EF110</f>
        <v>3696.9878592901673</v>
      </c>
    </row>
    <row r="52" spans="1:2" ht="12.75">
      <c r="A52" s="35" t="s">
        <v>27</v>
      </c>
      <c r="B52" s="26">
        <f>'[1]2 (15)'!EF87+'[1]2 (15)'!EF114</f>
        <v>24110.566669788634</v>
      </c>
    </row>
    <row r="53" spans="1:2" ht="12.75">
      <c r="A53" s="36" t="s">
        <v>56</v>
      </c>
      <c r="B53" s="26">
        <f>'[1]2 (15)'!EF88</f>
        <v>3990.388703686938</v>
      </c>
    </row>
    <row r="54" spans="1:2" ht="12.75" hidden="1">
      <c r="A54" s="36" t="s">
        <v>57</v>
      </c>
      <c r="B54" s="26">
        <f>'[1]2 (15)'!EF89</f>
        <v>0</v>
      </c>
    </row>
    <row r="55" spans="1:2" ht="12.75" hidden="1">
      <c r="A55" s="36" t="s">
        <v>62</v>
      </c>
      <c r="B55" s="26">
        <f>'[1]2 (15)'!EF90</f>
        <v>0</v>
      </c>
    </row>
    <row r="56" spans="1:2" ht="12.75">
      <c r="A56" s="36" t="s">
        <v>75</v>
      </c>
      <c r="B56" s="26">
        <f>'[1]2 (15)'!EF91</f>
        <v>95.64406779661017</v>
      </c>
    </row>
    <row r="57" spans="1:2" ht="12.75" hidden="1">
      <c r="A57" s="36" t="s">
        <v>65</v>
      </c>
      <c r="B57" s="26">
        <f>'[1]2 (15)'!EF92</f>
        <v>0</v>
      </c>
    </row>
    <row r="58" spans="1:2" ht="12.75" hidden="1">
      <c r="A58" s="36" t="s">
        <v>70</v>
      </c>
      <c r="B58" s="26">
        <f>'[1]2 (15)'!EF93</f>
        <v>0</v>
      </c>
    </row>
    <row r="59" spans="1:2" ht="12.75" hidden="1">
      <c r="A59" s="36" t="s">
        <v>63</v>
      </c>
      <c r="B59" s="26">
        <f>'[1]2 (15)'!EF94</f>
        <v>0</v>
      </c>
    </row>
    <row r="60" spans="1:2" ht="12.75" hidden="1">
      <c r="A60" s="36" t="s">
        <v>81</v>
      </c>
      <c r="B60" s="26">
        <f>'[1]2 (15)'!EF95</f>
        <v>0</v>
      </c>
    </row>
    <row r="61" spans="1:2" ht="12.75" hidden="1">
      <c r="A61" s="36" t="s">
        <v>64</v>
      </c>
      <c r="B61" s="26">
        <f>'[1]2 (15)'!EF96</f>
        <v>0</v>
      </c>
    </row>
    <row r="62" spans="1:2" ht="12.75" hidden="1">
      <c r="A62" s="36" t="s">
        <v>66</v>
      </c>
      <c r="B62" s="26">
        <f>'[1]2 (15)'!EF97</f>
        <v>0</v>
      </c>
    </row>
    <row r="63" spans="1:2" ht="12.75" hidden="1">
      <c r="A63" s="36" t="s">
        <v>77</v>
      </c>
      <c r="B63" s="26">
        <f>'[1]2 (15)'!EF98</f>
        <v>0</v>
      </c>
    </row>
    <row r="64" spans="1:2" ht="12.75" hidden="1">
      <c r="A64" s="36" t="s">
        <v>73</v>
      </c>
      <c r="B64" s="26">
        <f>'[1]2 (15)'!EF99</f>
        <v>0</v>
      </c>
    </row>
    <row r="65" spans="1:2" ht="12.75" hidden="1">
      <c r="A65" s="36" t="s">
        <v>76</v>
      </c>
      <c r="B65" s="26">
        <f>'[1]2 (15)'!EF100</f>
        <v>0</v>
      </c>
    </row>
    <row r="66" spans="1:2" ht="12.75" hidden="1">
      <c r="A66" s="36" t="s">
        <v>74</v>
      </c>
      <c r="B66" s="26">
        <f>'[1]2 (15)'!EF101</f>
        <v>0</v>
      </c>
    </row>
    <row r="67" spans="1:2" ht="12.75" hidden="1">
      <c r="A67" s="36" t="s">
        <v>96</v>
      </c>
      <c r="B67" s="26">
        <f>'[1]2 (15)'!EF102</f>
        <v>0</v>
      </c>
    </row>
    <row r="68" spans="1:2" ht="12.75" hidden="1">
      <c r="A68" s="36" t="s">
        <v>71</v>
      </c>
      <c r="B68" s="26">
        <f>'[1]2 (15)'!EF103</f>
        <v>0</v>
      </c>
    </row>
    <row r="69" spans="1:2" ht="12.75" hidden="1">
      <c r="A69" s="36" t="s">
        <v>72</v>
      </c>
      <c r="B69" s="26">
        <f>'[1]2 (15)'!EF104</f>
        <v>0</v>
      </c>
    </row>
    <row r="70" spans="1:2" ht="12.75">
      <c r="A70" s="36" t="s">
        <v>69</v>
      </c>
      <c r="B70" s="26">
        <f>'[1]2 (15)'!EF115</f>
        <v>4727.406779661017</v>
      </c>
    </row>
    <row r="71" spans="1:2" ht="12.75">
      <c r="A71" s="36" t="s">
        <v>59</v>
      </c>
      <c r="B71" s="26">
        <f>'[1]2 (15)'!EF116</f>
        <v>7761.5</v>
      </c>
    </row>
    <row r="72" spans="1:2" ht="12" customHeight="1" hidden="1">
      <c r="A72" s="36" t="s">
        <v>58</v>
      </c>
      <c r="B72" s="26">
        <f>'[1]2 (15)'!EF117</f>
        <v>0</v>
      </c>
    </row>
    <row r="73" spans="1:2" ht="12.75" hidden="1">
      <c r="A73" s="36" t="s">
        <v>98</v>
      </c>
      <c r="B73" s="26">
        <f>'[1]2 (15)'!EF118</f>
        <v>0</v>
      </c>
    </row>
    <row r="74" spans="1:2" ht="12.75" hidden="1">
      <c r="A74" s="36" t="s">
        <v>61</v>
      </c>
      <c r="B74" s="26">
        <f>'[1]2 (15)'!EF119</f>
        <v>0</v>
      </c>
    </row>
    <row r="75" spans="1:2" ht="12.75" hidden="1">
      <c r="A75" s="36" t="s">
        <v>60</v>
      </c>
      <c r="B75" s="26">
        <f>'[1]2 (15)'!EF120</f>
        <v>0</v>
      </c>
    </row>
    <row r="76" spans="1:2" ht="12.75">
      <c r="A76" s="36" t="s">
        <v>67</v>
      </c>
      <c r="B76" s="26">
        <f>'[1]2 (15)'!EF121</f>
        <v>428.5</v>
      </c>
    </row>
    <row r="77" spans="1:2" ht="12.75" hidden="1">
      <c r="A77" s="36" t="s">
        <v>68</v>
      </c>
      <c r="B77" s="26">
        <f>'[1]2 (15)'!EF122</f>
        <v>0</v>
      </c>
    </row>
    <row r="78" spans="1:2" ht="12.75" hidden="1">
      <c r="A78" s="36" t="s">
        <v>68</v>
      </c>
      <c r="B78" s="26">
        <f>'[1]2 (15)'!EF123</f>
        <v>0</v>
      </c>
    </row>
    <row r="79" spans="1:2" ht="15" customHeight="1">
      <c r="A79" s="36" t="s">
        <v>28</v>
      </c>
      <c r="B79" s="26">
        <f>'[1]2 (15)'!EF124</f>
        <v>696.0677966101696</v>
      </c>
    </row>
    <row r="80" spans="1:2" ht="12.75" hidden="1">
      <c r="A80" s="36" t="s">
        <v>79</v>
      </c>
      <c r="B80" s="26">
        <f>'[1]2 (15)'!EF125</f>
        <v>0</v>
      </c>
    </row>
    <row r="81" spans="1:2" ht="12.75" hidden="1">
      <c r="A81" s="36" t="s">
        <v>97</v>
      </c>
      <c r="B81" s="26">
        <f>'[1]2 (15)'!EF126</f>
        <v>0</v>
      </c>
    </row>
    <row r="82" spans="1:2" ht="12.75">
      <c r="A82" s="36" t="s">
        <v>80</v>
      </c>
      <c r="B82" s="26">
        <f>'[1]2 (15)'!EF127</f>
        <v>6411.059322033899</v>
      </c>
    </row>
    <row r="83" spans="1:2" ht="12.75" hidden="1">
      <c r="A83" s="36" t="s">
        <v>95</v>
      </c>
      <c r="B83" s="26">
        <f>'[1]2 (15)'!EF128</f>
        <v>0</v>
      </c>
    </row>
    <row r="84" spans="1:2" ht="12.75">
      <c r="A84" s="5" t="s">
        <v>29</v>
      </c>
      <c r="B84" s="26">
        <f>'[1]2 (15)'!EF105+'[1]2 (15)'!EF129</f>
        <v>7704.593053511431</v>
      </c>
    </row>
    <row r="85" spans="1:2" ht="12.75">
      <c r="A85" s="5" t="s">
        <v>30</v>
      </c>
      <c r="B85" s="26">
        <f>'[1]2 (15)'!EF133</f>
        <v>3477.3972</v>
      </c>
    </row>
    <row r="86" spans="1:2" ht="12.75">
      <c r="A86" s="9" t="s">
        <v>32</v>
      </c>
      <c r="B86" s="11">
        <f>'[1]2 (15)'!EF134</f>
        <v>1404.7542372881355</v>
      </c>
    </row>
    <row r="87" spans="1:2" ht="12.75" hidden="1">
      <c r="A87" s="4" t="s">
        <v>39</v>
      </c>
      <c r="B87" s="11">
        <f>'[1]2 (15)'!EF138</f>
        <v>0</v>
      </c>
    </row>
    <row r="88" spans="1:2" ht="12.75" hidden="1">
      <c r="A88" s="4" t="s">
        <v>44</v>
      </c>
      <c r="B88" s="11">
        <f>'[1]2 (15)'!EF139+'[1]2 (15)'!EF140+'[1]2 (15)'!EF143+'[1]2 (15)'!EF146+'[1]2 (15)'!EF147</f>
        <v>0</v>
      </c>
    </row>
    <row r="89" spans="1:2" ht="12.75">
      <c r="A89" s="4" t="s">
        <v>51</v>
      </c>
      <c r="B89" s="11">
        <f>'[1]2 (15)'!EF148</f>
        <v>13821.236700883721</v>
      </c>
    </row>
    <row r="90" spans="1:2" ht="12.75">
      <c r="A90" s="4" t="s">
        <v>45</v>
      </c>
      <c r="B90" s="11">
        <f>'[1]2 (15)'!EF149</f>
        <v>1086.805891525424</v>
      </c>
    </row>
    <row r="91" spans="1:2" ht="12.75">
      <c r="A91" s="4" t="s">
        <v>34</v>
      </c>
      <c r="B91" s="11">
        <f>'[1]2 (15)'!EF150</f>
        <v>4248.423030508475</v>
      </c>
    </row>
    <row r="92" spans="1:2" ht="12.75">
      <c r="A92" s="4" t="s">
        <v>33</v>
      </c>
      <c r="B92" s="11">
        <f>'[1]2 (15)'!EF151</f>
        <v>13486.273108474577</v>
      </c>
    </row>
    <row r="93" spans="1:2" ht="12.75">
      <c r="A93" s="4" t="s">
        <v>42</v>
      </c>
      <c r="B93" s="11">
        <f>B35+B45+B50+B86+B87+B88+B89+B90+B91+B92</f>
        <v>225357.58237161147</v>
      </c>
    </row>
    <row r="94" spans="1:2" ht="12.75" hidden="1">
      <c r="A94" s="6" t="s">
        <v>35</v>
      </c>
      <c r="B94" s="26">
        <f>'[1]2 (15)'!EF153</f>
        <v>0</v>
      </c>
    </row>
    <row r="95" spans="1:2" ht="12.75">
      <c r="A95" s="4" t="s">
        <v>36</v>
      </c>
      <c r="B95" s="11">
        <f>B93+B94</f>
        <v>225357.58237161147</v>
      </c>
    </row>
    <row r="96" spans="1:2" ht="12.75">
      <c r="A96" s="6" t="s">
        <v>37</v>
      </c>
      <c r="B96" s="26">
        <f>B95*0.18</f>
        <v>40564.364826890065</v>
      </c>
    </row>
    <row r="97" spans="1:2" ht="12.75">
      <c r="A97" s="4" t="s">
        <v>38</v>
      </c>
      <c r="B97" s="11">
        <f>B95+B96</f>
        <v>265921.94719850156</v>
      </c>
    </row>
    <row r="98" spans="1:2" ht="14.25" customHeight="1">
      <c r="A98" s="37" t="s">
        <v>101</v>
      </c>
      <c r="B98" s="25">
        <v>-58821</v>
      </c>
    </row>
    <row r="99" spans="1:2" ht="12.75">
      <c r="A99" s="37" t="s">
        <v>102</v>
      </c>
      <c r="B99" s="25">
        <v>-129257.26719850156</v>
      </c>
    </row>
    <row r="100" spans="1:2" ht="12.75">
      <c r="A100" s="19"/>
      <c r="B100" s="20"/>
    </row>
    <row r="101" spans="1:2" ht="24" hidden="1">
      <c r="A101" s="27" t="s">
        <v>99</v>
      </c>
      <c r="B101" s="20"/>
    </row>
    <row r="102" spans="1:2" ht="12.75">
      <c r="A102" s="28"/>
      <c r="B102" s="20"/>
    </row>
    <row r="103" spans="1:2" ht="12.75">
      <c r="A103" s="19"/>
      <c r="B103" s="20"/>
    </row>
    <row r="104" spans="1:2" ht="12.75">
      <c r="A104" s="21" t="s">
        <v>88</v>
      </c>
      <c r="B104" s="20"/>
    </row>
    <row r="105" spans="1:2" ht="12.75">
      <c r="A105" s="19" t="s">
        <v>89</v>
      </c>
      <c r="B105" s="20" t="s">
        <v>90</v>
      </c>
    </row>
    <row r="106" spans="1:2" ht="12.75">
      <c r="A106" s="21" t="s">
        <v>91</v>
      </c>
      <c r="B106" s="20"/>
    </row>
    <row r="107" spans="1:2" ht="12.75">
      <c r="A107" s="22" t="s">
        <v>94</v>
      </c>
      <c r="B107" s="20" t="s">
        <v>100</v>
      </c>
    </row>
    <row r="108" ht="12.75">
      <c r="A108" s="21" t="s">
        <v>92</v>
      </c>
    </row>
    <row r="109" ht="12.75">
      <c r="A109" s="22" t="s">
        <v>93</v>
      </c>
    </row>
  </sheetData>
  <printOptions/>
  <pageMargins left="0.92" right="0.59" top="0.65" bottom="0.56" header="0.5" footer="0.36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2011-02-07T06:44:31Z</cp:lastPrinted>
  <dcterms:created xsi:type="dcterms:W3CDTF">1996-10-08T23:32:33Z</dcterms:created>
  <dcterms:modified xsi:type="dcterms:W3CDTF">2011-04-27T02:54:37Z</dcterms:modified>
  <cp:category/>
  <cp:version/>
  <cp:contentType/>
  <cp:contentStatus/>
</cp:coreProperties>
</file>