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<sst xmlns="http://schemas.openxmlformats.org/spreadsheetml/2006/main" count="110" uniqueCount="108">
  <si>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</si>
  <si>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</si>
  <si>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</si>
  <si>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</si>
  <si>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</si>
  <si>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</si>
  <si>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</si>
  <si>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</si>
  <si>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</si>
  <si>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</si>
  <si>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</si>
  <si>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</si>
  <si>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</si>
  <si>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</si>
  <si>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</si>
  <si>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</si>
  <si>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</si>
  <si>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</si>
  <si>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</si>
  <si>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</si>
  <si>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</si>
  <si>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</si>
  <si>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</si>
  <si>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</si>
  <si>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</si>
  <si>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</si>
  <si>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</si>
  <si>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</si>
  <si>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</si>
  <si>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</si>
  <si>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</si>
  <si>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</si>
  <si>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</si>
  <si>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</si>
  <si>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</si>
  <si>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</si>
  <si>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</si>
  <si>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</si>
  <si>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</si>
  <si>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</si>
  <si>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</si>
  <si>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</si>
  <si>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</si>
  <si>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</si>
  <si>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</si>
  <si>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</si>
  <si>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</si>
  <si>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</si>
  <si>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</si>
  <si>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</si>
  <si>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</si>
  <si>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</si>
  <si>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</si>
  <si>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</si>
  <si>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</si>
  <si>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</si>
  <si>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</si>
  <si>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</si>
  <si>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</si>
  <si>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</si>
  <si>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</si>
  <si>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</si>
  <si>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</si>
  <si>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</si>
  <si>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</si>
  <si>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</si>
  <si>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</si>
  <si>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</si>
  <si>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</si>
  <si>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</si>
  <si>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</si>
  <si>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</si>
  <si>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</si>
  <si>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</si>
  <si>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</si>
  <si>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</si>
  <si>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</si>
  <si>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</si>
  <si>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</si>
  <si>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</si>
  <si>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</si>
  <si>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</si>
  <si>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</si>
  <si>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</si>
  <si>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</si>
  <si>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</si>
  <si>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</si>
  <si>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</si>
  <si>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</si>
  <si>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</si>
  <si>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</si>
  <si>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</si>
  <si>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</si>
  <si>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</si>
  <si>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</si>
  <si>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</si>
  <si>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</si>
  <si>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</si>
  <si>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</si>
  <si>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Справочно: Формируется резерв денежных средств для выполнения текущего ремонта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</si>
  <si>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</si>
  <si>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</si>
  <si>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</si>
  <si>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</si>
  <si>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</si>
  <si>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Вид кровли</t>
  </si>
  <si>
    <t>кирпичный</t>
  </si>
  <si>
    <t>шиферная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</si>
</sst>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(33)"/>
      <sheetName val="2 (32)"/>
      <sheetName val="2 (31)"/>
      <sheetName val="2 (30)"/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21)"/>
      <sheetName val="2 (20)"/>
      <sheetName val="2 (19)"/>
      <sheetName val="2 (18)"/>
      <sheetName val="2 (17)"/>
      <sheetName val="2 (16)"/>
      <sheetName val="2 (15)"/>
      <sheetName val="2 (14)"/>
      <sheetName val="2 (13)"/>
      <sheetName val="2 (12)"/>
      <sheetName val="2 (11)"/>
      <sheetName val="2 (10)"/>
      <sheetName val="2 (9)"/>
      <sheetName val="2 (8)"/>
      <sheetName val="2 (7)"/>
      <sheetName val="2 (6)"/>
      <sheetName val="2 (5)"/>
      <sheetName val="2 (4)"/>
      <sheetName val="2 (3)"/>
      <sheetName val="2 (2)"/>
      <sheetName val="2"/>
      <sheetName val="2 (34)"/>
      <sheetName val="2 (35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</sheetNames>
    <sheetDataSet>
      <sheetData sheetId="50">
        <row r="6">
          <cell r="EV6" t="str">
            <v>Революционная,131</v>
          </cell>
        </row>
        <row r="8">
          <cell r="EV8">
            <v>1964</v>
          </cell>
        </row>
        <row r="9">
          <cell r="EV9">
            <v>2227</v>
          </cell>
        </row>
        <row r="12">
          <cell r="EV12">
            <v>1522.2</v>
          </cell>
        </row>
        <row r="13">
          <cell r="EV13">
            <v>5</v>
          </cell>
        </row>
        <row r="15">
          <cell r="EV15">
            <v>912</v>
          </cell>
        </row>
        <row r="16">
          <cell r="EV16">
            <v>161.6</v>
          </cell>
        </row>
        <row r="20">
          <cell r="EV20">
            <v>890</v>
          </cell>
        </row>
        <row r="21">
          <cell r="EV21">
            <v>882</v>
          </cell>
        </row>
        <row r="22">
          <cell r="EV22">
            <v>198.6</v>
          </cell>
        </row>
        <row r="23">
          <cell r="EV23">
            <v>53</v>
          </cell>
        </row>
        <row r="24">
          <cell r="EV24">
            <v>107</v>
          </cell>
        </row>
        <row r="28">
          <cell r="EV28">
            <v>358</v>
          </cell>
        </row>
        <row r="29">
          <cell r="EV29" t="str">
            <v>ХВС, ГВС, ЦО</v>
          </cell>
        </row>
        <row r="31">
          <cell r="EV31">
            <v>4730.520000000048</v>
          </cell>
        </row>
        <row r="32">
          <cell r="EV32">
            <v>263969.3</v>
          </cell>
        </row>
        <row r="35">
          <cell r="EV35">
            <v>17475.06</v>
          </cell>
        </row>
        <row r="39">
          <cell r="EV39">
            <v>273319.99</v>
          </cell>
        </row>
        <row r="43">
          <cell r="EV43">
            <v>29506.2699948914</v>
          </cell>
        </row>
        <row r="48">
          <cell r="EV48">
            <v>2378.7674770838785</v>
          </cell>
        </row>
        <row r="49">
          <cell r="EV49">
            <v>0</v>
          </cell>
        </row>
        <row r="54">
          <cell r="EV54">
            <v>0</v>
          </cell>
        </row>
        <row r="59">
          <cell r="EV59">
            <v>6321.142741702676</v>
          </cell>
        </row>
        <row r="67">
          <cell r="EV67">
            <v>8217.6</v>
          </cell>
        </row>
        <row r="70">
          <cell r="EV70">
            <v>16677.555</v>
          </cell>
        </row>
        <row r="74">
          <cell r="EV74">
            <v>1463.4</v>
          </cell>
        </row>
        <row r="76">
          <cell r="EV76">
            <v>516.8</v>
          </cell>
        </row>
        <row r="78">
          <cell r="EV78">
            <v>0</v>
          </cell>
        </row>
        <row r="79">
          <cell r="EV79">
            <v>0</v>
          </cell>
        </row>
        <row r="80">
          <cell r="EV80">
            <v>0</v>
          </cell>
        </row>
        <row r="81">
          <cell r="EV81">
            <v>0</v>
          </cell>
        </row>
        <row r="83">
          <cell r="EV83">
            <v>1126.7529115215482</v>
          </cell>
        </row>
        <row r="87">
          <cell r="EV87">
            <v>2656.375545812034</v>
          </cell>
        </row>
        <row r="88">
          <cell r="EV88">
            <v>2656.375545812034</v>
          </cell>
        </row>
        <row r="89">
          <cell r="EV89">
            <v>0</v>
          </cell>
        </row>
        <row r="90">
          <cell r="EV90">
            <v>0</v>
          </cell>
        </row>
        <row r="91">
          <cell r="EV91">
            <v>0</v>
          </cell>
        </row>
        <row r="92">
          <cell r="EV92">
            <v>0</v>
          </cell>
        </row>
        <row r="93">
          <cell r="EV93">
            <v>0</v>
          </cell>
        </row>
        <row r="94">
          <cell r="EV94">
            <v>0</v>
          </cell>
        </row>
        <row r="96">
          <cell r="EV96">
            <v>0</v>
          </cell>
        </row>
        <row r="97">
          <cell r="EV97">
            <v>0</v>
          </cell>
        </row>
        <row r="98">
          <cell r="EV98">
            <v>0</v>
          </cell>
        </row>
        <row r="99">
          <cell r="EV99">
            <v>0</v>
          </cell>
        </row>
        <row r="100">
          <cell r="EV100">
            <v>0</v>
          </cell>
        </row>
        <row r="101">
          <cell r="EV101">
            <v>0</v>
          </cell>
        </row>
        <row r="102">
          <cell r="EV102">
            <v>0</v>
          </cell>
        </row>
        <row r="103">
          <cell r="EV103">
            <v>0</v>
          </cell>
        </row>
        <row r="104">
          <cell r="EV104">
            <v>0</v>
          </cell>
        </row>
        <row r="105">
          <cell r="EV105">
            <v>2649.6559213488167</v>
          </cell>
        </row>
        <row r="110">
          <cell r="EV110">
            <v>3958.91758241829</v>
          </cell>
        </row>
        <row r="114">
          <cell r="EV114">
            <v>31150.99152542373</v>
          </cell>
        </row>
        <row r="115">
          <cell r="EV115">
            <v>6597.254237288136</v>
          </cell>
        </row>
        <row r="116">
          <cell r="EV116">
            <v>541.8813559322034</v>
          </cell>
        </row>
        <row r="117">
          <cell r="EV117">
            <v>1390.3898305084747</v>
          </cell>
        </row>
        <row r="119">
          <cell r="EV119">
            <v>3351.796610169492</v>
          </cell>
        </row>
        <row r="120">
          <cell r="EV120">
            <v>9820.508474576272</v>
          </cell>
        </row>
        <row r="121">
          <cell r="EV121">
            <v>0</v>
          </cell>
        </row>
        <row r="122">
          <cell r="EV122">
            <v>0</v>
          </cell>
        </row>
        <row r="123">
          <cell r="EV123">
            <v>0</v>
          </cell>
        </row>
        <row r="124">
          <cell r="EV124">
            <v>1268.5084745762713</v>
          </cell>
        </row>
        <row r="125">
          <cell r="EV125">
            <v>0</v>
          </cell>
        </row>
        <row r="128">
          <cell r="EV128">
            <v>8180.652542372882</v>
          </cell>
        </row>
        <row r="129">
          <cell r="EV129">
            <v>7948.978169805643</v>
          </cell>
        </row>
        <row r="133">
          <cell r="EV133">
            <v>4783.596</v>
          </cell>
        </row>
        <row r="134">
          <cell r="EV134">
            <v>21918.389830508473</v>
          </cell>
        </row>
        <row r="138">
          <cell r="EV138">
            <v>0</v>
          </cell>
        </row>
        <row r="140">
          <cell r="EV140">
            <v>0</v>
          </cell>
        </row>
        <row r="147">
          <cell r="EV147">
            <v>0</v>
          </cell>
        </row>
        <row r="148">
          <cell r="EV148">
            <v>53174.85804572647</v>
          </cell>
        </row>
        <row r="149">
          <cell r="EV149">
            <v>1476.4384576271186</v>
          </cell>
        </row>
        <row r="150">
          <cell r="EV150">
            <v>5771.532152542373</v>
          </cell>
        </row>
        <row r="151">
          <cell r="EV151">
            <v>18321.25904237288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5"/>
  <sheetViews>
    <sheetView tabSelected="1" workbookViewId="0" topLeftCell="A1">
      <selection activeCell="B10" sqref="B10:B12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7" t="s">
        <v>0</v>
      </c>
      <c r="B1"/>
    </row>
    <row r="2" spans="1:2" ht="12.75">
      <c r="A2" s="17" t="s">
        <v>82</v>
      </c>
      <c r="B2"/>
    </row>
    <row r="3" spans="1:2" ht="12.75">
      <c r="A3" s="17" t="s">
        <v>49</v>
      </c>
      <c r="B3"/>
    </row>
    <row r="4" spans="1:2" ht="12.75">
      <c r="A4" s="17"/>
      <c r="B4" s="17"/>
    </row>
    <row r="5" spans="1:2" ht="25.5">
      <c r="A5" s="3" t="s">
        <v>84</v>
      </c>
      <c r="B5" s="18" t="str">
        <f>'[1]2 (51)'!EV6</f>
        <v>Революционная,131</v>
      </c>
    </row>
    <row r="6" ht="12.75">
      <c r="A6" s="3" t="s">
        <v>1</v>
      </c>
    </row>
    <row r="7" spans="1:2" ht="12.75">
      <c r="A7" t="s">
        <v>2</v>
      </c>
      <c r="B7" s="2">
        <f>'[1]2 (51)'!EV8</f>
        <v>1964</v>
      </c>
    </row>
    <row r="8" spans="1:2" ht="12.75">
      <c r="A8" t="s">
        <v>3</v>
      </c>
      <c r="B8" s="2">
        <f>'[1]2 (51)'!EV9</f>
        <v>2227</v>
      </c>
    </row>
    <row r="9" spans="1:2" ht="12.75" hidden="1">
      <c r="A9" t="s">
        <v>4</v>
      </c>
      <c r="B9" s="2">
        <f>'[1]2 (51)'!EV12</f>
        <v>1522.2</v>
      </c>
    </row>
    <row r="10" spans="1:2" ht="12.75" customHeight="1">
      <c r="A10" s="15" t="s">
        <v>104</v>
      </c>
      <c r="B10" s="42" t="s">
        <v>106</v>
      </c>
    </row>
    <row r="11" spans="1:2" ht="12.75" customHeight="1">
      <c r="A11" s="15" t="s">
        <v>105</v>
      </c>
      <c r="B11" s="43" t="s">
        <v>107</v>
      </c>
    </row>
    <row r="12" spans="1:2" ht="12.75">
      <c r="A12" s="15" t="s">
        <v>7</v>
      </c>
      <c r="B12" s="43">
        <v>912</v>
      </c>
    </row>
    <row r="13" spans="1:2" ht="12.75">
      <c r="A13" t="s">
        <v>5</v>
      </c>
      <c r="B13" s="2">
        <f>'[1]2 (51)'!EV13</f>
        <v>5</v>
      </c>
    </row>
    <row r="14" spans="1:2" ht="12.75">
      <c r="A14" t="s">
        <v>6</v>
      </c>
      <c r="B14" s="2">
        <f>'[1]2 (51)'!EV14</f>
        <v>0</v>
      </c>
    </row>
    <row r="15" spans="1:2" ht="12.75" hidden="1">
      <c r="A15" t="s">
        <v>7</v>
      </c>
      <c r="B15" s="2">
        <f>'[1]2 (51)'!EV15</f>
        <v>912</v>
      </c>
    </row>
    <row r="16" spans="1:2" ht="12.75" hidden="1">
      <c r="A16" t="s">
        <v>8</v>
      </c>
      <c r="B16" s="2">
        <f>'[1]2 (51)'!EV16</f>
        <v>161.6</v>
      </c>
    </row>
    <row r="17" spans="1:2" ht="12.75">
      <c r="A17" t="s">
        <v>85</v>
      </c>
      <c r="B17" s="8">
        <f>B18+B19</f>
        <v>1772</v>
      </c>
    </row>
    <row r="18" spans="1:2" ht="12.75">
      <c r="A18" t="s">
        <v>9</v>
      </c>
      <c r="B18" s="2">
        <f>'[1]2 (51)'!EV20</f>
        <v>890</v>
      </c>
    </row>
    <row r="19" spans="1:2" ht="12.75">
      <c r="A19" t="s">
        <v>10</v>
      </c>
      <c r="B19" s="2">
        <f>'[1]2 (51)'!EV21</f>
        <v>882</v>
      </c>
    </row>
    <row r="20" spans="1:2" ht="12.75" hidden="1">
      <c r="A20" t="s">
        <v>11</v>
      </c>
      <c r="B20" s="2">
        <f>'[1]2 (51)'!EV22</f>
        <v>198.6</v>
      </c>
    </row>
    <row r="21" spans="1:2" ht="12.75">
      <c r="A21" t="s">
        <v>12</v>
      </c>
      <c r="B21" s="2">
        <f>'[1]2 (51)'!EV23</f>
        <v>53</v>
      </c>
    </row>
    <row r="22" spans="1:2" ht="12.75">
      <c r="A22" t="s">
        <v>13</v>
      </c>
      <c r="B22" s="2">
        <f>'[1]2 (51)'!EV24</f>
        <v>107</v>
      </c>
    </row>
    <row r="23" spans="1:2" ht="12.75">
      <c r="A23" t="s">
        <v>14</v>
      </c>
      <c r="B23" s="2">
        <f>'[1]2 (51)'!EV28</f>
        <v>358</v>
      </c>
    </row>
    <row r="24" spans="1:2" ht="12.75" hidden="1">
      <c r="A24" t="s">
        <v>15</v>
      </c>
      <c r="B24" s="2">
        <f>'[1]2 (51)'!EV28</f>
        <v>358</v>
      </c>
    </row>
    <row r="25" spans="1:2" ht="24" customHeight="1">
      <c r="A25" s="27" t="s">
        <v>16</v>
      </c>
      <c r="B25" s="28" t="str">
        <f>'[1]2 (51)'!EV29</f>
        <v>ХВС, ГВС, ЦО</v>
      </c>
    </row>
    <row r="26" ht="12.75" hidden="1"/>
    <row r="27" spans="1:2" ht="12.75">
      <c r="A27" s="11" t="s">
        <v>46</v>
      </c>
      <c r="B27" s="13" t="s">
        <v>103</v>
      </c>
    </row>
    <row r="28" spans="1:2" ht="12.75">
      <c r="A28" s="19" t="s">
        <v>86</v>
      </c>
      <c r="B28" s="12">
        <f>'[1]2 (51)'!EV31</f>
        <v>4730.520000000048</v>
      </c>
    </row>
    <row r="29" spans="1:2" ht="12.75">
      <c r="A29" s="20" t="s">
        <v>47</v>
      </c>
      <c r="B29" s="12">
        <f>'[1]2 (51)'!EV32</f>
        <v>263969.3</v>
      </c>
    </row>
    <row r="30" spans="1:2" ht="12.75">
      <c r="A30" s="20" t="s">
        <v>48</v>
      </c>
      <c r="B30" s="12">
        <f>'[1]2 (51)'!EV35</f>
        <v>17475.06</v>
      </c>
    </row>
    <row r="31" spans="1:2" ht="12.75">
      <c r="A31" s="20" t="s">
        <v>83</v>
      </c>
      <c r="B31" s="12">
        <f>'[1]2 (51)'!EV37</f>
        <v>0</v>
      </c>
    </row>
    <row r="32" spans="1:2" ht="12.75">
      <c r="A32" s="21" t="s">
        <v>50</v>
      </c>
      <c r="B32" s="12">
        <f>'[1]2 (51)'!EV39</f>
        <v>273319.99</v>
      </c>
    </row>
    <row r="33" spans="1:2" ht="12.75">
      <c r="A33" s="19" t="s">
        <v>87</v>
      </c>
      <c r="B33" s="12">
        <f>B28+B29+B30+B31-B32</f>
        <v>12854.890000000072</v>
      </c>
    </row>
    <row r="34" spans="1:2" s="7" customFormat="1" ht="12.75">
      <c r="A34" s="11" t="s">
        <v>17</v>
      </c>
      <c r="B34" s="29" t="s">
        <v>18</v>
      </c>
    </row>
    <row r="35" spans="1:2" ht="12.75">
      <c r="A35" s="9" t="s">
        <v>41</v>
      </c>
      <c r="B35" s="12">
        <f>SUM(B36:B44)</f>
        <v>62702.76773659408</v>
      </c>
    </row>
    <row r="36" spans="1:2" ht="12.75">
      <c r="A36" s="1" t="s">
        <v>19</v>
      </c>
      <c r="B36" s="30">
        <f>'[1]2 (51)'!EV43-B37</f>
        <v>27127.502517807523</v>
      </c>
    </row>
    <row r="37" spans="1:2" ht="12.75">
      <c r="A37" s="1" t="s">
        <v>40</v>
      </c>
      <c r="B37" s="30">
        <f>'[1]2 (51)'!EV48</f>
        <v>2378.7674770838785</v>
      </c>
    </row>
    <row r="38" spans="1:2" ht="12.75">
      <c r="A38" s="1" t="s">
        <v>20</v>
      </c>
      <c r="B38" s="30">
        <f>'[1]2 (51)'!EV49</f>
        <v>0</v>
      </c>
    </row>
    <row r="39" spans="1:2" ht="12.75">
      <c r="A39" s="1" t="s">
        <v>21</v>
      </c>
      <c r="B39" s="30">
        <f>'[1]2 (51)'!EV54</f>
        <v>0</v>
      </c>
    </row>
    <row r="40" spans="1:2" ht="12.75">
      <c r="A40" s="22" t="s">
        <v>78</v>
      </c>
      <c r="B40" s="30">
        <f>'[1]2 (51)'!EV59</f>
        <v>6321.142741702676</v>
      </c>
    </row>
    <row r="41" spans="1:2" ht="12.75">
      <c r="A41" s="1" t="s">
        <v>22</v>
      </c>
      <c r="B41" s="30">
        <f>'[1]2 (51)'!EV67</f>
        <v>8217.6</v>
      </c>
    </row>
    <row r="42" spans="1:2" ht="12.75">
      <c r="A42" s="1" t="s">
        <v>23</v>
      </c>
      <c r="B42" s="30">
        <f>'[1]2 (51)'!EV70</f>
        <v>16677.555</v>
      </c>
    </row>
    <row r="43" spans="1:2" ht="12.75">
      <c r="A43" s="1" t="s">
        <v>24</v>
      </c>
      <c r="B43" s="30">
        <f>'[1]2 (51)'!EV74+'[1]2 (51)'!EV75</f>
        <v>1463.4</v>
      </c>
    </row>
    <row r="44" spans="1:2" ht="12.75">
      <c r="A44" s="1" t="s">
        <v>25</v>
      </c>
      <c r="B44" s="30">
        <f>'[1]2 (51)'!EV76</f>
        <v>516.8</v>
      </c>
    </row>
    <row r="45" spans="1:2" ht="12.75">
      <c r="A45" s="33" t="s">
        <v>31</v>
      </c>
      <c r="B45" s="12">
        <f>B46+B47+B48+B49</f>
        <v>0</v>
      </c>
    </row>
    <row r="46" spans="1:2" ht="12.75" hidden="1">
      <c r="A46" s="34" t="s">
        <v>52</v>
      </c>
      <c r="B46" s="30">
        <f>'[1]2 (51)'!EV78</f>
        <v>0</v>
      </c>
    </row>
    <row r="47" spans="1:2" ht="12.75" hidden="1">
      <c r="A47" s="35" t="s">
        <v>54</v>
      </c>
      <c r="B47" s="30">
        <f>'[1]2 (51)'!EV79</f>
        <v>0</v>
      </c>
    </row>
    <row r="48" spans="1:2" ht="12.75" hidden="1">
      <c r="A48" s="36" t="s">
        <v>53</v>
      </c>
      <c r="B48" s="30">
        <f>'[1]2 (51)'!EV80</f>
        <v>0</v>
      </c>
    </row>
    <row r="49" spans="1:2" ht="12.75" hidden="1">
      <c r="A49" s="37" t="s">
        <v>55</v>
      </c>
      <c r="B49" s="30">
        <f>'[1]2 (51)'!EV81</f>
        <v>0</v>
      </c>
    </row>
    <row r="50" spans="1:2" ht="25.5">
      <c r="A50" s="38" t="s">
        <v>43</v>
      </c>
      <c r="B50" s="12">
        <f>B51+B52+B84+B85</f>
        <v>54275.26765633006</v>
      </c>
    </row>
    <row r="51" spans="1:2" ht="12.75">
      <c r="A51" s="39" t="s">
        <v>26</v>
      </c>
      <c r="B51" s="30">
        <f>'[1]2 (51)'!EV83+'[1]2 (51)'!EV110</f>
        <v>5085.670493939838</v>
      </c>
    </row>
    <row r="52" spans="1:2" ht="12.75">
      <c r="A52" s="39" t="s">
        <v>27</v>
      </c>
      <c r="B52" s="30">
        <f>'[1]2 (51)'!EV87+'[1]2 (51)'!EV114</f>
        <v>33807.36707123576</v>
      </c>
    </row>
    <row r="53" spans="1:2" ht="12.75">
      <c r="A53" s="40" t="s">
        <v>56</v>
      </c>
      <c r="B53" s="30">
        <f>'[1]2 (51)'!EV88</f>
        <v>2656.375545812034</v>
      </c>
    </row>
    <row r="54" spans="1:2" ht="11.25" customHeight="1" hidden="1">
      <c r="A54" s="40" t="s">
        <v>57</v>
      </c>
      <c r="B54" s="30">
        <f>'[1]2 (51)'!EV89</f>
        <v>0</v>
      </c>
    </row>
    <row r="55" spans="1:2" ht="12.75" hidden="1">
      <c r="A55" s="40" t="s">
        <v>62</v>
      </c>
      <c r="B55" s="30">
        <f>'[1]2 (51)'!EV90</f>
        <v>0</v>
      </c>
    </row>
    <row r="56" spans="1:2" ht="12.75" hidden="1">
      <c r="A56" s="40" t="s">
        <v>75</v>
      </c>
      <c r="B56" s="30">
        <f>'[1]2 (51)'!EV91</f>
        <v>0</v>
      </c>
    </row>
    <row r="57" spans="1:2" ht="12.75" hidden="1">
      <c r="A57" s="40" t="s">
        <v>65</v>
      </c>
      <c r="B57" s="30">
        <f>'[1]2 (51)'!EV92</f>
        <v>0</v>
      </c>
    </row>
    <row r="58" spans="1:2" ht="12.75" hidden="1">
      <c r="A58" s="40" t="s">
        <v>70</v>
      </c>
      <c r="B58" s="30">
        <f>'[1]2 (51)'!EV93</f>
        <v>0</v>
      </c>
    </row>
    <row r="59" spans="1:2" ht="12.75" hidden="1">
      <c r="A59" s="40" t="s">
        <v>63</v>
      </c>
      <c r="B59" s="30">
        <f>'[1]2 (51)'!EV94</f>
        <v>0</v>
      </c>
    </row>
    <row r="60" spans="1:2" ht="12.75" hidden="1">
      <c r="A60" s="40" t="s">
        <v>81</v>
      </c>
      <c r="B60" s="30">
        <f>'[1]2 (51)'!EV95</f>
        <v>0</v>
      </c>
    </row>
    <row r="61" spans="1:2" ht="12.75" hidden="1">
      <c r="A61" s="40" t="s">
        <v>64</v>
      </c>
      <c r="B61" s="30">
        <f>'[1]2 (51)'!EV96</f>
        <v>0</v>
      </c>
    </row>
    <row r="62" spans="1:2" ht="12" customHeight="1" hidden="1">
      <c r="A62" s="40" t="s">
        <v>66</v>
      </c>
      <c r="B62" s="30">
        <f>'[1]2 (51)'!EV97</f>
        <v>0</v>
      </c>
    </row>
    <row r="63" spans="1:2" ht="12.75" hidden="1">
      <c r="A63" s="40" t="s">
        <v>77</v>
      </c>
      <c r="B63" s="30">
        <f>'[1]2 (51)'!EV98</f>
        <v>0</v>
      </c>
    </row>
    <row r="64" spans="1:2" ht="12.75" hidden="1">
      <c r="A64" s="40" t="s">
        <v>73</v>
      </c>
      <c r="B64" s="30">
        <f>'[1]2 (51)'!EV99</f>
        <v>0</v>
      </c>
    </row>
    <row r="65" spans="1:2" ht="12.75" customHeight="1" hidden="1">
      <c r="A65" s="40" t="s">
        <v>76</v>
      </c>
      <c r="B65" s="30">
        <f>'[1]2 (51)'!EV100</f>
        <v>0</v>
      </c>
    </row>
    <row r="66" spans="1:2" ht="12.75" customHeight="1" hidden="1">
      <c r="A66" s="40" t="s">
        <v>74</v>
      </c>
      <c r="B66" s="30">
        <f>'[1]2 (51)'!EV101</f>
        <v>0</v>
      </c>
    </row>
    <row r="67" spans="1:2" ht="12.75" hidden="1">
      <c r="A67" s="40" t="s">
        <v>96</v>
      </c>
      <c r="B67" s="30">
        <f>'[1]2 (51)'!EV102</f>
        <v>0</v>
      </c>
    </row>
    <row r="68" spans="1:2" ht="12.75" hidden="1">
      <c r="A68" s="40" t="s">
        <v>71</v>
      </c>
      <c r="B68" s="30">
        <f>'[1]2 (51)'!EV103</f>
        <v>0</v>
      </c>
    </row>
    <row r="69" spans="1:2" ht="12.75" hidden="1">
      <c r="A69" s="40" t="s">
        <v>72</v>
      </c>
      <c r="B69" s="30">
        <f>'[1]2 (51)'!EV104</f>
        <v>0</v>
      </c>
    </row>
    <row r="70" spans="1:2" ht="12.75">
      <c r="A70" s="40" t="s">
        <v>69</v>
      </c>
      <c r="B70" s="30">
        <f>'[1]2 (51)'!EV115</f>
        <v>6597.254237288136</v>
      </c>
    </row>
    <row r="71" spans="1:2" ht="12.75">
      <c r="A71" s="40" t="s">
        <v>59</v>
      </c>
      <c r="B71" s="30">
        <f>'[1]2 (51)'!EV116</f>
        <v>541.8813559322034</v>
      </c>
    </row>
    <row r="72" spans="1:2" ht="12" customHeight="1">
      <c r="A72" s="40" t="s">
        <v>58</v>
      </c>
      <c r="B72" s="30">
        <f>'[1]2 (51)'!EV117</f>
        <v>1390.3898305084747</v>
      </c>
    </row>
    <row r="73" spans="1:2" ht="12.75" hidden="1">
      <c r="A73" s="40" t="s">
        <v>98</v>
      </c>
      <c r="B73" s="30">
        <f>'[1]2 (51)'!EV118</f>
        <v>0</v>
      </c>
    </row>
    <row r="74" spans="1:2" ht="12.75">
      <c r="A74" s="40" t="s">
        <v>61</v>
      </c>
      <c r="B74" s="30">
        <f>'[1]2 (51)'!EV119</f>
        <v>3351.796610169492</v>
      </c>
    </row>
    <row r="75" spans="1:2" ht="12.75">
      <c r="A75" s="40" t="s">
        <v>60</v>
      </c>
      <c r="B75" s="30">
        <f>'[1]2 (51)'!EV120</f>
        <v>9820.508474576272</v>
      </c>
    </row>
    <row r="76" spans="1:2" ht="12.75" hidden="1">
      <c r="A76" s="40" t="s">
        <v>67</v>
      </c>
      <c r="B76" s="30">
        <f>'[1]2 (51)'!EV121</f>
        <v>0</v>
      </c>
    </row>
    <row r="77" spans="1:2" ht="12.75" hidden="1">
      <c r="A77" s="40" t="s">
        <v>68</v>
      </c>
      <c r="B77" s="30">
        <f>'[1]2 (51)'!EV122</f>
        <v>0</v>
      </c>
    </row>
    <row r="78" spans="1:2" ht="12.75" hidden="1">
      <c r="A78" s="40" t="s">
        <v>68</v>
      </c>
      <c r="B78" s="30">
        <f>'[1]2 (51)'!EV123</f>
        <v>0</v>
      </c>
    </row>
    <row r="79" spans="1:2" ht="15" customHeight="1">
      <c r="A79" s="40" t="s">
        <v>28</v>
      </c>
      <c r="B79" s="30">
        <f>'[1]2 (51)'!EV124</f>
        <v>1268.5084745762713</v>
      </c>
    </row>
    <row r="80" spans="1:2" ht="12.75" hidden="1">
      <c r="A80" s="40" t="s">
        <v>79</v>
      </c>
      <c r="B80" s="30">
        <f>'[1]2 (51)'!EV125</f>
        <v>0</v>
      </c>
    </row>
    <row r="81" spans="1:2" ht="12.75" hidden="1">
      <c r="A81" s="40" t="s">
        <v>97</v>
      </c>
      <c r="B81" s="30">
        <f>'[1]2 (51)'!EV126</f>
        <v>0</v>
      </c>
    </row>
    <row r="82" spans="1:2" ht="12.75" hidden="1">
      <c r="A82" s="40" t="s">
        <v>80</v>
      </c>
      <c r="B82" s="30">
        <f>'[1]2 (51)'!EV127</f>
        <v>0</v>
      </c>
    </row>
    <row r="83" spans="1:2" ht="12.75">
      <c r="A83" s="40" t="s">
        <v>95</v>
      </c>
      <c r="B83" s="30">
        <f>'[1]2 (51)'!EV128</f>
        <v>8180.652542372882</v>
      </c>
    </row>
    <row r="84" spans="1:2" ht="12.75">
      <c r="A84" s="5" t="s">
        <v>29</v>
      </c>
      <c r="B84" s="30">
        <f>'[1]2 (51)'!EV105+'[1]2 (51)'!EV129</f>
        <v>10598.63409115446</v>
      </c>
    </row>
    <row r="85" spans="1:2" ht="12.75">
      <c r="A85" s="5" t="s">
        <v>30</v>
      </c>
      <c r="B85" s="30">
        <f>'[1]2 (51)'!EV133</f>
        <v>4783.596</v>
      </c>
    </row>
    <row r="86" spans="1:2" ht="12.75">
      <c r="A86" s="9" t="s">
        <v>32</v>
      </c>
      <c r="B86" s="12">
        <f>'[1]2 (51)'!EV134</f>
        <v>21918.389830508473</v>
      </c>
    </row>
    <row r="87" spans="1:2" ht="12.75">
      <c r="A87" s="4" t="s">
        <v>39</v>
      </c>
      <c r="B87" s="12">
        <f>'[1]2 (51)'!EV138</f>
        <v>0</v>
      </c>
    </row>
    <row r="88" spans="1:2" ht="12.75">
      <c r="A88" s="4" t="s">
        <v>44</v>
      </c>
      <c r="B88" s="12">
        <f>'[1]2 (51)'!EV139+'[1]2 (51)'!EV140+'[1]2 (51)'!EV143+'[1]2 (51)'!EV146+'[1]2 (51)'!EV147</f>
        <v>0</v>
      </c>
    </row>
    <row r="89" spans="1:2" ht="12.75">
      <c r="A89" s="4" t="s">
        <v>51</v>
      </c>
      <c r="B89" s="12">
        <f>'[1]2 (51)'!EV148</f>
        <v>53174.85804572647</v>
      </c>
    </row>
    <row r="90" spans="1:2" ht="12.75">
      <c r="A90" s="4" t="s">
        <v>45</v>
      </c>
      <c r="B90" s="12">
        <f>'[1]2 (51)'!EV149</f>
        <v>1476.4384576271186</v>
      </c>
    </row>
    <row r="91" spans="1:2" ht="12.75">
      <c r="A91" s="4" t="s">
        <v>34</v>
      </c>
      <c r="B91" s="12">
        <f>'[1]2 (51)'!EV150</f>
        <v>5771.532152542373</v>
      </c>
    </row>
    <row r="92" spans="1:2" ht="12.75">
      <c r="A92" s="4" t="s">
        <v>33</v>
      </c>
      <c r="B92" s="12">
        <f>'[1]2 (51)'!EV151</f>
        <v>18321.25904237288</v>
      </c>
    </row>
    <row r="93" spans="1:2" ht="12.75">
      <c r="A93" s="4" t="s">
        <v>42</v>
      </c>
      <c r="B93" s="12">
        <f>B35+B45+B50+B86+B87+B88+B89+B90+B91+B92</f>
        <v>217640.51292170145</v>
      </c>
    </row>
    <row r="94" spans="1:2" ht="12.75" hidden="1">
      <c r="A94" s="6" t="s">
        <v>35</v>
      </c>
      <c r="B94" s="30">
        <f>'[1]2 (51)'!EV153</f>
        <v>0</v>
      </c>
    </row>
    <row r="95" spans="1:2" ht="12.75">
      <c r="A95" s="4" t="s">
        <v>36</v>
      </c>
      <c r="B95" s="12">
        <f>B93+B94</f>
        <v>217640.51292170145</v>
      </c>
    </row>
    <row r="96" spans="1:2" ht="12.75">
      <c r="A96" s="6" t="s">
        <v>37</v>
      </c>
      <c r="B96" s="30">
        <f>B95*0.18</f>
        <v>39175.29232590626</v>
      </c>
    </row>
    <row r="97" spans="1:2" ht="12.75">
      <c r="A97" s="4" t="s">
        <v>38</v>
      </c>
      <c r="B97" s="12">
        <f>B95+B96</f>
        <v>256815.8052476077</v>
      </c>
    </row>
    <row r="98" spans="1:2" ht="13.5" customHeight="1">
      <c r="A98" s="41" t="s">
        <v>101</v>
      </c>
      <c r="B98" s="29">
        <v>62045.5</v>
      </c>
    </row>
    <row r="99" spans="1:2" ht="12.75">
      <c r="A99" s="41" t="s">
        <v>102</v>
      </c>
      <c r="B99" s="29">
        <f>B32+B98-B97</f>
        <v>78549.68475239229</v>
      </c>
    </row>
    <row r="100" spans="1:2" ht="24">
      <c r="A100" s="31" t="s">
        <v>99</v>
      </c>
      <c r="B100" s="24"/>
    </row>
    <row r="101" spans="1:2" ht="12.75">
      <c r="A101" s="32"/>
      <c r="B101" s="24"/>
    </row>
    <row r="102" spans="1:2" ht="12.75">
      <c r="A102" s="23"/>
      <c r="B102" s="24"/>
    </row>
    <row r="103" spans="1:2" ht="12.75">
      <c r="A103" s="25" t="s">
        <v>88</v>
      </c>
      <c r="B103" s="24"/>
    </row>
    <row r="104" spans="1:2" ht="12.75">
      <c r="A104" s="23" t="s">
        <v>89</v>
      </c>
      <c r="B104" s="24" t="s">
        <v>90</v>
      </c>
    </row>
    <row r="105" spans="1:2" ht="12.75">
      <c r="A105" s="25" t="s">
        <v>91</v>
      </c>
      <c r="B105" s="24"/>
    </row>
    <row r="106" spans="1:2" ht="12.75">
      <c r="A106" s="26" t="s">
        <v>94</v>
      </c>
      <c r="B106" s="24" t="s">
        <v>100</v>
      </c>
    </row>
    <row r="107" ht="12.75">
      <c r="A107" s="25" t="s">
        <v>92</v>
      </c>
    </row>
    <row r="108" ht="12.75">
      <c r="A108" s="26" t="s">
        <v>93</v>
      </c>
    </row>
    <row r="119" ht="12.75">
      <c r="B119" s="8"/>
    </row>
    <row r="121" spans="1:2" ht="12.75">
      <c r="A121" s="2"/>
      <c r="B121"/>
    </row>
    <row r="124" ht="12.75">
      <c r="A124" s="14"/>
    </row>
    <row r="125" spans="1:2" ht="12.75">
      <c r="A125" s="15"/>
      <c r="B125" s="10"/>
    </row>
    <row r="126" spans="1:2" ht="12.75">
      <c r="A126" s="15"/>
      <c r="B126" s="10"/>
    </row>
    <row r="128" ht="12.75">
      <c r="A128" s="3"/>
    </row>
    <row r="129" ht="12.75">
      <c r="B129" s="8"/>
    </row>
    <row r="130" ht="12.75">
      <c r="B130" s="8"/>
    </row>
    <row r="131" ht="12.75">
      <c r="B131" s="8"/>
    </row>
    <row r="133" ht="12.75">
      <c r="B133" s="8"/>
    </row>
    <row r="134" ht="12.75">
      <c r="B134" s="8"/>
    </row>
    <row r="135" spans="1:2" ht="12.75">
      <c r="A135" s="3"/>
      <c r="B135" s="16"/>
    </row>
  </sheetData>
  <printOptions/>
  <pageMargins left="0.92" right="0.59" top="0.65" bottom="0.56" header="0.5" footer="0.36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2011-02-07T07:28:26Z</cp:lastPrinted>
  <dcterms:created xsi:type="dcterms:W3CDTF">1996-10-08T23:32:33Z</dcterms:created>
  <dcterms:modified xsi:type="dcterms:W3CDTF">2011-04-27T03:24:47Z</dcterms:modified>
  <cp:category/>
  <cp:version/>
  <cp:contentType/>
  <cp:contentStatus/>
</cp:coreProperties>
</file>