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<sst xmlns="http://schemas.openxmlformats.org/spreadsheetml/2006/main" count="110" uniqueCount="109">
  <si>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</si>
  <si>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</si>
  <si>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</si>
  <si>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</si>
  <si>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</si>
  <si>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</si>
  <si>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</si>
  <si>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</si>
  <si>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</si>
  <si>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</si>
  <si>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</si>
  <si>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</si>
  <si>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</si>
  <si>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</si>
  <si>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</si>
  <si>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</si>
  <si>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</si>
  <si>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</si>
  <si>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</si>
  <si>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</si>
  <si>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</si>
  <si>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</si>
  <si>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</si>
  <si>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</si>
  <si>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</si>
  <si>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</si>
  <si>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</si>
  <si>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</si>
  <si>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</si>
  <si>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</si>
  <si>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</si>
  <si>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</si>
  <si>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</si>
  <si>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</si>
  <si>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</si>
  <si>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</si>
  <si>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</si>
  <si>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</si>
  <si>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</si>
  <si>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</si>
  <si>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</si>
  <si>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</si>
  <si>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</si>
  <si>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</si>
  <si>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</si>
  <si>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</si>
  <si>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</si>
  <si>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</si>
  <si>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</si>
  <si>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</si>
  <si>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</si>
  <si>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</si>
  <si>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</si>
  <si>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</si>
  <si>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</si>
  <si>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</si>
  <si>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</si>
  <si>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</si>
  <si>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</si>
  <si>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Ремонт иллюминации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</si>
  <si>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</si>
  <si>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</si>
  <si>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</si>
  <si>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</si>
  <si>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</si>
  <si>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</si>
  <si>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</si>
  <si>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</si>
  <si>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</si>
  <si>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</si>
  <si>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</si>
  <si>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</si>
  <si>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</si>
  <si>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</si>
  <si>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</si>
  <si>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</si>
  <si>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</si>
  <si>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</si>
  <si>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</si>
  <si>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</si>
  <si>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</si>
  <si>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</si>
  <si>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</si>
  <si>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</si>
  <si>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</si>
  <si>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</si>
  <si>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</si>
  <si>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</si>
  <si>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</si>
  <si>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</si>
  <si>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</si>
  <si>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</si>
  <si>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</si>
  <si>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</si>
  <si>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</si>
  <si>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</si>
  <si>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</si>
  <si>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</si>
  <si>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</si>
  <si>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</si>
  <si>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Справочно: Формируется резерв денежных средств для выполнения текущего ремонта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</si>
  <si>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</si>
  <si>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</si>
  <si>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</si>
  <si>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</si>
  <si>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</si>
  <si>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Вид кровли</t>
  </si>
  <si>
    <t>кирпичный</t>
  </si>
  <si>
    <t>мягкая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</si>
</sst>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(33)"/>
      <sheetName val="2 (32)"/>
      <sheetName val="2 (31)"/>
      <sheetName val="2 (30)"/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21)"/>
      <sheetName val="2 (20)"/>
      <sheetName val="2 (19)"/>
      <sheetName val="2 (18)"/>
      <sheetName val="2 (17)"/>
      <sheetName val="2 (16)"/>
      <sheetName val="2 (15)"/>
      <sheetName val="2 (14)"/>
      <sheetName val="2 (13)"/>
      <sheetName val="2 (12)"/>
      <sheetName val="2 (11)"/>
      <sheetName val="2 (10)"/>
      <sheetName val="2 (9)"/>
      <sheetName val="2 (8)"/>
      <sheetName val="2 (7)"/>
      <sheetName val="2 (6)"/>
      <sheetName val="2 (5)"/>
      <sheetName val="2 (4)"/>
      <sheetName val="2 (3)"/>
      <sheetName val="2 (2)"/>
      <sheetName val="2"/>
      <sheetName val="2 (34)"/>
      <sheetName val="2 (35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</sheetNames>
    <sheetDataSet>
      <sheetData sheetId="39">
        <row r="6">
          <cell r="AN6" t="str">
            <v>Революционная,54</v>
          </cell>
        </row>
        <row r="8">
          <cell r="AN8">
            <v>1969</v>
          </cell>
        </row>
        <row r="9">
          <cell r="AN9">
            <v>3579.1</v>
          </cell>
        </row>
        <row r="12">
          <cell r="AN12">
            <v>2368.5</v>
          </cell>
        </row>
        <row r="13">
          <cell r="AN13">
            <v>5</v>
          </cell>
        </row>
        <row r="15">
          <cell r="AN15">
            <v>1249</v>
          </cell>
        </row>
        <row r="20">
          <cell r="AN20">
            <v>1053.2</v>
          </cell>
        </row>
        <row r="21">
          <cell r="AN21">
            <v>1569.9</v>
          </cell>
        </row>
        <row r="22">
          <cell r="AN22">
            <v>417</v>
          </cell>
        </row>
        <row r="23">
          <cell r="AN23">
            <v>67</v>
          </cell>
        </row>
        <row r="24">
          <cell r="AN24">
            <v>138</v>
          </cell>
        </row>
        <row r="28">
          <cell r="AN28">
            <v>560</v>
          </cell>
        </row>
        <row r="29">
          <cell r="AN29" t="str">
            <v>ХВС, ГВС, ЦО</v>
          </cell>
        </row>
        <row r="31">
          <cell r="AN31">
            <v>0</v>
          </cell>
        </row>
        <row r="32">
          <cell r="AN32">
            <v>428866.56</v>
          </cell>
        </row>
        <row r="35">
          <cell r="AN35">
            <v>27585.07</v>
          </cell>
        </row>
        <row r="39">
          <cell r="AN39">
            <v>454192.08999999997</v>
          </cell>
        </row>
        <row r="43">
          <cell r="AN43">
            <v>39287.69818154248</v>
          </cell>
        </row>
        <row r="48">
          <cell r="AN48">
            <v>3167.3369321137943</v>
          </cell>
        </row>
        <row r="49">
          <cell r="AN49">
            <v>0</v>
          </cell>
        </row>
        <row r="54">
          <cell r="AN54">
            <v>0</v>
          </cell>
        </row>
        <row r="59">
          <cell r="AN59">
            <v>10158.959131938951</v>
          </cell>
        </row>
        <row r="67">
          <cell r="AN67">
            <v>10598.400000000001</v>
          </cell>
        </row>
        <row r="70">
          <cell r="AN70">
            <v>21509.37</v>
          </cell>
        </row>
        <row r="74">
          <cell r="AN74">
            <v>907.85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41283.77118644068</v>
          </cell>
        </row>
        <row r="81">
          <cell r="AN81">
            <v>0</v>
          </cell>
        </row>
        <row r="83">
          <cell r="AN83">
            <v>1810.849279580949</v>
          </cell>
        </row>
        <row r="87">
          <cell r="AN87">
            <v>32691.520709679502</v>
          </cell>
        </row>
        <row r="88">
          <cell r="AN88">
            <v>3637.9529130693327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1566.1610169491526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6">
          <cell r="AN96">
            <v>0</v>
          </cell>
        </row>
        <row r="97">
          <cell r="AN97">
            <v>27487.406779661018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  <row r="104">
          <cell r="AN104">
            <v>0</v>
          </cell>
        </row>
        <row r="105">
          <cell r="AN105">
            <v>4258.367089402582</v>
          </cell>
        </row>
        <row r="110">
          <cell r="AN110">
            <v>6362.533416808845</v>
          </cell>
        </row>
        <row r="114">
          <cell r="AN114">
            <v>52037.66101694916</v>
          </cell>
        </row>
        <row r="115">
          <cell r="AN115">
            <v>11094.813559322036</v>
          </cell>
        </row>
        <row r="116">
          <cell r="AN116">
            <v>16333.728813559323</v>
          </cell>
        </row>
        <row r="117">
          <cell r="AN117">
            <v>1450.9322033898304</v>
          </cell>
        </row>
        <row r="119">
          <cell r="AN119">
            <v>22313.677966101695</v>
          </cell>
        </row>
        <row r="120">
          <cell r="AN120">
            <v>0</v>
          </cell>
        </row>
        <row r="121">
          <cell r="AN121">
            <v>428.5</v>
          </cell>
        </row>
        <row r="122">
          <cell r="AN122">
            <v>0</v>
          </cell>
        </row>
        <row r="123">
          <cell r="AN123">
            <v>416.00847457627117</v>
          </cell>
        </row>
        <row r="124">
          <cell r="AN124">
            <v>0</v>
          </cell>
        </row>
        <row r="125">
          <cell r="AN125">
            <v>0</v>
          </cell>
        </row>
        <row r="129">
          <cell r="AN129">
            <v>12775.11799171593</v>
          </cell>
        </row>
        <row r="133">
          <cell r="AN133">
            <v>7687.906799999999</v>
          </cell>
        </row>
        <row r="134">
          <cell r="AN134">
            <v>14671.974576271188</v>
          </cell>
        </row>
        <row r="138">
          <cell r="AN138">
            <v>0</v>
          </cell>
        </row>
        <row r="140">
          <cell r="AN140">
            <v>0</v>
          </cell>
        </row>
        <row r="147">
          <cell r="AN147">
            <v>0</v>
          </cell>
        </row>
        <row r="148">
          <cell r="AN148">
            <v>96111.53442241027</v>
          </cell>
        </row>
        <row r="149">
          <cell r="AN149">
            <v>2398.7451661016953</v>
          </cell>
        </row>
        <row r="150">
          <cell r="AN150">
            <v>9376.9129220339</v>
          </cell>
        </row>
        <row r="151">
          <cell r="AN151">
            <v>29766.24683389831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136"/>
  <sheetViews>
    <sheetView tabSelected="1" workbookViewId="0" topLeftCell="A1">
      <selection activeCell="B10" sqref="B10:B12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7" t="s">
        <v>0</v>
      </c>
      <c r="B1"/>
    </row>
    <row r="2" spans="1:2" ht="12.75">
      <c r="A2" s="17" t="s">
        <v>83</v>
      </c>
      <c r="B2"/>
    </row>
    <row r="3" spans="1:2" ht="12.75">
      <c r="A3" s="17" t="s">
        <v>49</v>
      </c>
      <c r="B3"/>
    </row>
    <row r="4" spans="1:2" ht="12.75">
      <c r="A4" s="17"/>
      <c r="B4" s="17"/>
    </row>
    <row r="5" spans="1:2" ht="12.75">
      <c r="A5" s="3" t="s">
        <v>85</v>
      </c>
      <c r="B5" s="18" t="str">
        <f>'[1]2 (39)'!AN6</f>
        <v>Революционная,54</v>
      </c>
    </row>
    <row r="6" ht="12.75">
      <c r="A6" s="3" t="s">
        <v>1</v>
      </c>
    </row>
    <row r="7" spans="1:2" ht="12.75">
      <c r="A7" t="s">
        <v>2</v>
      </c>
      <c r="B7" s="2">
        <f>'[1]2 (39)'!AN8</f>
        <v>1969</v>
      </c>
    </row>
    <row r="8" spans="1:2" ht="12.75">
      <c r="A8" t="s">
        <v>3</v>
      </c>
      <c r="B8" s="2">
        <f>'[1]2 (39)'!AN9</f>
        <v>3579.1</v>
      </c>
    </row>
    <row r="9" spans="1:2" ht="12.75" hidden="1">
      <c r="A9" t="s">
        <v>4</v>
      </c>
      <c r="B9" s="2">
        <f>'[1]2 (39)'!AN12</f>
        <v>2368.5</v>
      </c>
    </row>
    <row r="10" spans="1:2" ht="12.75" customHeight="1">
      <c r="A10" s="15" t="s">
        <v>105</v>
      </c>
      <c r="B10" s="42" t="s">
        <v>107</v>
      </c>
    </row>
    <row r="11" spans="1:2" ht="12.75" customHeight="1">
      <c r="A11" s="15" t="s">
        <v>106</v>
      </c>
      <c r="B11" s="43" t="s">
        <v>108</v>
      </c>
    </row>
    <row r="12" spans="1:2" ht="12.75">
      <c r="A12" s="15" t="s">
        <v>7</v>
      </c>
      <c r="B12" s="43">
        <v>1249</v>
      </c>
    </row>
    <row r="13" spans="1:2" ht="12.75">
      <c r="A13" t="s">
        <v>5</v>
      </c>
      <c r="B13" s="2">
        <f>'[1]2 (39)'!AN13</f>
        <v>5</v>
      </c>
    </row>
    <row r="14" spans="1:2" ht="12.75">
      <c r="A14" t="s">
        <v>6</v>
      </c>
      <c r="B14" s="2">
        <f>'[1]2 (39)'!AN14</f>
        <v>0</v>
      </c>
    </row>
    <row r="15" spans="1:2" ht="12.75" hidden="1">
      <c r="A15" t="s">
        <v>7</v>
      </c>
      <c r="B15" s="2">
        <f>'[1]2 (39)'!AN15</f>
        <v>1249</v>
      </c>
    </row>
    <row r="16" spans="1:2" ht="12.75" hidden="1">
      <c r="A16" t="s">
        <v>8</v>
      </c>
      <c r="B16" s="2">
        <f>'[1]2 (39)'!AN16</f>
        <v>0</v>
      </c>
    </row>
    <row r="17" spans="1:2" ht="12.75">
      <c r="A17" t="s">
        <v>86</v>
      </c>
      <c r="B17" s="8">
        <f>B18+B19</f>
        <v>2623.1000000000004</v>
      </c>
    </row>
    <row r="18" spans="1:2" ht="12.75">
      <c r="A18" t="s">
        <v>9</v>
      </c>
      <c r="B18" s="2">
        <f>'[1]2 (39)'!AN20</f>
        <v>1053.2</v>
      </c>
    </row>
    <row r="19" spans="1:2" ht="12.75">
      <c r="A19" t="s">
        <v>10</v>
      </c>
      <c r="B19" s="2">
        <f>'[1]2 (39)'!AN21</f>
        <v>1569.9</v>
      </c>
    </row>
    <row r="20" spans="1:2" ht="12.75" hidden="1">
      <c r="A20" t="s">
        <v>11</v>
      </c>
      <c r="B20" s="2">
        <f>'[1]2 (39)'!AN22</f>
        <v>417</v>
      </c>
    </row>
    <row r="21" spans="1:2" ht="12.75">
      <c r="A21" t="s">
        <v>12</v>
      </c>
      <c r="B21" s="2">
        <f>'[1]2 (39)'!AN23</f>
        <v>67</v>
      </c>
    </row>
    <row r="22" spans="1:2" ht="12.75">
      <c r="A22" t="s">
        <v>13</v>
      </c>
      <c r="B22" s="2">
        <f>'[1]2 (39)'!AN24</f>
        <v>138</v>
      </c>
    </row>
    <row r="23" spans="1:2" ht="12.75">
      <c r="A23" t="s">
        <v>14</v>
      </c>
      <c r="B23" s="2">
        <f>'[1]2 (39)'!AN28</f>
        <v>560</v>
      </c>
    </row>
    <row r="24" spans="1:2" ht="12.75" hidden="1">
      <c r="A24" t="s">
        <v>15</v>
      </c>
      <c r="B24" s="2">
        <f>'[1]2 (39)'!AN28</f>
        <v>560</v>
      </c>
    </row>
    <row r="25" spans="1:2" ht="24" customHeight="1">
      <c r="A25" s="27" t="s">
        <v>16</v>
      </c>
      <c r="B25" s="28" t="str">
        <f>'[1]2 (39)'!AN29</f>
        <v>ХВС, ГВС, ЦО</v>
      </c>
    </row>
    <row r="26" ht="12.75" hidden="1"/>
    <row r="27" spans="1:2" ht="12.75">
      <c r="A27" s="11" t="s">
        <v>46</v>
      </c>
      <c r="B27" s="13" t="s">
        <v>104</v>
      </c>
    </row>
    <row r="28" spans="1:2" ht="12.75">
      <c r="A28" s="19" t="s">
        <v>87</v>
      </c>
      <c r="B28" s="12">
        <f>'[1]2 (39)'!AN31</f>
        <v>0</v>
      </c>
    </row>
    <row r="29" spans="1:2" ht="12.75">
      <c r="A29" s="20" t="s">
        <v>47</v>
      </c>
      <c r="B29" s="12">
        <f>'[1]2 (39)'!AN32</f>
        <v>428866.56</v>
      </c>
    </row>
    <row r="30" spans="1:2" ht="12.75">
      <c r="A30" s="20" t="s">
        <v>48</v>
      </c>
      <c r="B30" s="12">
        <f>'[1]2 (39)'!AN35</f>
        <v>27585.07</v>
      </c>
    </row>
    <row r="31" spans="1:2" ht="12.75">
      <c r="A31" s="20" t="s">
        <v>84</v>
      </c>
      <c r="B31" s="12">
        <f>'[1]2 (39)'!AN37</f>
        <v>0</v>
      </c>
    </row>
    <row r="32" spans="1:2" ht="12.75">
      <c r="A32" s="21" t="s">
        <v>50</v>
      </c>
      <c r="B32" s="12">
        <f>'[1]2 (39)'!AN39</f>
        <v>454192.08999999997</v>
      </c>
    </row>
    <row r="33" spans="1:2" ht="12.75">
      <c r="A33" s="19" t="s">
        <v>88</v>
      </c>
      <c r="B33" s="12">
        <f>B28+B29+B30+B31-B32</f>
        <v>2259.5400000000373</v>
      </c>
    </row>
    <row r="34" spans="1:2" s="7" customFormat="1" ht="12.75">
      <c r="A34" s="11" t="s">
        <v>17</v>
      </c>
      <c r="B34" s="29" t="s">
        <v>18</v>
      </c>
    </row>
    <row r="35" spans="1:2" ht="12.75">
      <c r="A35" s="9" t="s">
        <v>41</v>
      </c>
      <c r="B35" s="12">
        <f>SUM(B36:B44)</f>
        <v>82462.27731348143</v>
      </c>
    </row>
    <row r="36" spans="1:2" ht="12.75">
      <c r="A36" s="1" t="s">
        <v>19</v>
      </c>
      <c r="B36" s="30">
        <f>'[1]2 (39)'!AN43-B37</f>
        <v>36120.361249428686</v>
      </c>
    </row>
    <row r="37" spans="1:2" ht="12.75">
      <c r="A37" s="1" t="s">
        <v>40</v>
      </c>
      <c r="B37" s="30">
        <f>'[1]2 (39)'!AN48</f>
        <v>3167.3369321137943</v>
      </c>
    </row>
    <row r="38" spans="1:2" ht="12.75">
      <c r="A38" s="1" t="s">
        <v>20</v>
      </c>
      <c r="B38" s="30">
        <f>'[1]2 (39)'!AN49</f>
        <v>0</v>
      </c>
    </row>
    <row r="39" spans="1:2" ht="12.75">
      <c r="A39" s="1" t="s">
        <v>21</v>
      </c>
      <c r="B39" s="30">
        <f>'[1]2 (39)'!AN54</f>
        <v>0</v>
      </c>
    </row>
    <row r="40" spans="1:2" ht="12.75">
      <c r="A40" s="22" t="s">
        <v>79</v>
      </c>
      <c r="B40" s="30">
        <f>'[1]2 (39)'!AN59</f>
        <v>10158.959131938951</v>
      </c>
    </row>
    <row r="41" spans="1:2" ht="12.75">
      <c r="A41" s="1" t="s">
        <v>22</v>
      </c>
      <c r="B41" s="30">
        <f>'[1]2 (39)'!AN67</f>
        <v>10598.400000000001</v>
      </c>
    </row>
    <row r="42" spans="1:2" ht="12.75">
      <c r="A42" s="1" t="s">
        <v>23</v>
      </c>
      <c r="B42" s="30">
        <f>'[1]2 (39)'!AN70</f>
        <v>21509.37</v>
      </c>
    </row>
    <row r="43" spans="1:2" ht="12.75">
      <c r="A43" s="1" t="s">
        <v>24</v>
      </c>
      <c r="B43" s="30">
        <f>'[1]2 (39)'!AN74+'[1]2 (39)'!AN75</f>
        <v>907.85</v>
      </c>
    </row>
    <row r="44" spans="1:2" ht="12.75">
      <c r="A44" s="1" t="s">
        <v>25</v>
      </c>
      <c r="B44" s="30">
        <f>'[1]2 (39)'!AN76</f>
        <v>0</v>
      </c>
    </row>
    <row r="45" spans="1:2" ht="12.75">
      <c r="A45" s="33" t="s">
        <v>31</v>
      </c>
      <c r="B45" s="12">
        <f>B46+B47+B48+B49</f>
        <v>41283.77118644068</v>
      </c>
    </row>
    <row r="46" spans="1:2" ht="12.75" hidden="1">
      <c r="A46" s="34" t="s">
        <v>52</v>
      </c>
      <c r="B46" s="30">
        <f>'[1]2 (39)'!AN78</f>
        <v>0</v>
      </c>
    </row>
    <row r="47" spans="1:2" ht="12.75" hidden="1">
      <c r="A47" s="35" t="s">
        <v>54</v>
      </c>
      <c r="B47" s="30">
        <f>'[1]2 (39)'!AN79</f>
        <v>0</v>
      </c>
    </row>
    <row r="48" spans="1:2" ht="12.75">
      <c r="A48" s="36" t="s">
        <v>53</v>
      </c>
      <c r="B48" s="30">
        <f>'[1]2 (39)'!AN80</f>
        <v>41283.77118644068</v>
      </c>
    </row>
    <row r="49" spans="1:2" ht="12.75" hidden="1">
      <c r="A49" s="37" t="s">
        <v>55</v>
      </c>
      <c r="B49" s="30">
        <f>'[1]2 (39)'!AN81</f>
        <v>0</v>
      </c>
    </row>
    <row r="50" spans="1:2" ht="25.5">
      <c r="A50" s="38" t="s">
        <v>43</v>
      </c>
      <c r="B50" s="12">
        <f>B51+B52+B84+B85</f>
        <v>117623.95630413695</v>
      </c>
    </row>
    <row r="51" spans="1:2" ht="12.75">
      <c r="A51" s="39" t="s">
        <v>26</v>
      </c>
      <c r="B51" s="30">
        <f>'[1]2 (39)'!AN83+'[1]2 (39)'!AN110</f>
        <v>8173.382696389794</v>
      </c>
    </row>
    <row r="52" spans="1:2" ht="12.75">
      <c r="A52" s="39" t="s">
        <v>27</v>
      </c>
      <c r="B52" s="30">
        <f>'[1]2 (39)'!AN87+'[1]2 (39)'!AN114</f>
        <v>84729.18172662867</v>
      </c>
    </row>
    <row r="53" spans="1:2" ht="12.75">
      <c r="A53" s="40" t="s">
        <v>56</v>
      </c>
      <c r="B53" s="30">
        <f>'[1]2 (39)'!AN88</f>
        <v>3637.9529130693327</v>
      </c>
    </row>
    <row r="54" spans="1:2" ht="12.75" hidden="1">
      <c r="A54" s="40" t="s">
        <v>57</v>
      </c>
      <c r="B54" s="30">
        <f>'[1]2 (39)'!AN89</f>
        <v>0</v>
      </c>
    </row>
    <row r="55" spans="1:2" ht="12.75" hidden="1">
      <c r="A55" s="40" t="s">
        <v>63</v>
      </c>
      <c r="B55" s="30">
        <f>'[1]2 (39)'!AN90</f>
        <v>0</v>
      </c>
    </row>
    <row r="56" spans="1:2" ht="12.75">
      <c r="A56" s="40" t="s">
        <v>76</v>
      </c>
      <c r="B56" s="30">
        <f>'[1]2 (39)'!AN91</f>
        <v>1566.1610169491526</v>
      </c>
    </row>
    <row r="57" spans="1:2" ht="12.75" hidden="1">
      <c r="A57" s="40" t="s">
        <v>66</v>
      </c>
      <c r="B57" s="30">
        <f>'[1]2 (39)'!AN92</f>
        <v>0</v>
      </c>
    </row>
    <row r="58" spans="1:2" ht="12.75" hidden="1">
      <c r="A58" s="40" t="s">
        <v>71</v>
      </c>
      <c r="B58" s="30">
        <f>'[1]2 (39)'!AN93</f>
        <v>0</v>
      </c>
    </row>
    <row r="59" spans="1:2" ht="12.75" hidden="1">
      <c r="A59" s="40" t="s">
        <v>64</v>
      </c>
      <c r="B59" s="30">
        <f>'[1]2 (39)'!AN94</f>
        <v>0</v>
      </c>
    </row>
    <row r="60" spans="1:2" ht="12.75" hidden="1">
      <c r="A60" s="40" t="s">
        <v>82</v>
      </c>
      <c r="B60" s="30">
        <f>'[1]2 (39)'!AN95</f>
        <v>0</v>
      </c>
    </row>
    <row r="61" spans="1:2" ht="12.75" hidden="1">
      <c r="A61" s="40" t="s">
        <v>65</v>
      </c>
      <c r="B61" s="30">
        <f>'[1]2 (39)'!AN96</f>
        <v>0</v>
      </c>
    </row>
    <row r="62" spans="1:2" ht="12.75">
      <c r="A62" s="40" t="s">
        <v>67</v>
      </c>
      <c r="B62" s="30">
        <f>'[1]2 (39)'!AN97</f>
        <v>27487.406779661018</v>
      </c>
    </row>
    <row r="63" spans="1:2" ht="12.75" hidden="1">
      <c r="A63" s="40" t="s">
        <v>78</v>
      </c>
      <c r="B63" s="30">
        <f>'[1]2 (39)'!AN98</f>
        <v>0</v>
      </c>
    </row>
    <row r="64" spans="1:2" ht="12.75" hidden="1">
      <c r="A64" s="40" t="s">
        <v>74</v>
      </c>
      <c r="B64" s="30">
        <f>'[1]2 (39)'!AN99</f>
        <v>0</v>
      </c>
    </row>
    <row r="65" spans="1:2" ht="12.75" hidden="1">
      <c r="A65" s="40" t="s">
        <v>77</v>
      </c>
      <c r="B65" s="30">
        <f>'[1]2 (39)'!AN100</f>
        <v>0</v>
      </c>
    </row>
    <row r="66" spans="1:2" ht="12.75" hidden="1">
      <c r="A66" s="40" t="s">
        <v>75</v>
      </c>
      <c r="B66" s="30">
        <f>'[1]2 (39)'!AN101</f>
        <v>0</v>
      </c>
    </row>
    <row r="67" spans="1:2" ht="12.75" hidden="1">
      <c r="A67" s="40" t="s">
        <v>97</v>
      </c>
      <c r="B67" s="30">
        <f>'[1]2 (39)'!AN102</f>
        <v>0</v>
      </c>
    </row>
    <row r="68" spans="1:2" ht="12.75" hidden="1">
      <c r="A68" s="40" t="s">
        <v>72</v>
      </c>
      <c r="B68" s="30">
        <f>'[1]2 (39)'!AN103</f>
        <v>0</v>
      </c>
    </row>
    <row r="69" spans="1:2" ht="12.75" hidden="1">
      <c r="A69" s="40" t="s">
        <v>73</v>
      </c>
      <c r="B69" s="30">
        <f>'[1]2 (39)'!AN104</f>
        <v>0</v>
      </c>
    </row>
    <row r="70" spans="1:2" ht="12.75">
      <c r="A70" s="40" t="s">
        <v>70</v>
      </c>
      <c r="B70" s="30">
        <f>'[1]2 (39)'!AN115</f>
        <v>11094.813559322036</v>
      </c>
    </row>
    <row r="71" spans="1:2" ht="12.75">
      <c r="A71" s="40" t="s">
        <v>60</v>
      </c>
      <c r="B71" s="30">
        <f>'[1]2 (39)'!AN116</f>
        <v>16333.728813559323</v>
      </c>
    </row>
    <row r="72" spans="1:2" ht="12.75">
      <c r="A72" s="40" t="s">
        <v>58</v>
      </c>
      <c r="B72" s="30">
        <f>'[1]2 (39)'!AN117</f>
        <v>1450.9322033898304</v>
      </c>
    </row>
    <row r="73" spans="1:2" ht="12.75" hidden="1">
      <c r="A73" s="40" t="s">
        <v>99</v>
      </c>
      <c r="B73" s="30">
        <f>'[1]2 (39)'!AN118</f>
        <v>0</v>
      </c>
    </row>
    <row r="74" spans="1:2" ht="12.75">
      <c r="A74" s="40" t="s">
        <v>62</v>
      </c>
      <c r="B74" s="30">
        <f>'[1]2 (39)'!AN119</f>
        <v>22313.677966101695</v>
      </c>
    </row>
    <row r="75" spans="1:2" ht="12.75" hidden="1">
      <c r="A75" s="40" t="s">
        <v>61</v>
      </c>
      <c r="B75" s="30">
        <f>'[1]2 (39)'!AN120</f>
        <v>0</v>
      </c>
    </row>
    <row r="76" spans="1:2" ht="12.75">
      <c r="A76" s="40" t="s">
        <v>68</v>
      </c>
      <c r="B76" s="30">
        <f>'[1]2 (39)'!AN121</f>
        <v>428.5</v>
      </c>
    </row>
    <row r="77" spans="1:2" ht="12.75" hidden="1">
      <c r="A77" s="40" t="s">
        <v>69</v>
      </c>
      <c r="B77" s="30">
        <f>'[1]2 (39)'!AN122</f>
        <v>0</v>
      </c>
    </row>
    <row r="78" spans="1:2" ht="12.75">
      <c r="A78" s="40" t="s">
        <v>59</v>
      </c>
      <c r="B78" s="30">
        <f>'[1]2 (39)'!AN123</f>
        <v>416.00847457627117</v>
      </c>
    </row>
    <row r="79" spans="1:2" ht="12.75" hidden="1">
      <c r="A79" s="40" t="s">
        <v>28</v>
      </c>
      <c r="B79" s="30">
        <f>'[1]2 (39)'!AN124</f>
        <v>0</v>
      </c>
    </row>
    <row r="80" spans="1:2" ht="12.75" hidden="1">
      <c r="A80" s="40" t="s">
        <v>80</v>
      </c>
      <c r="B80" s="30">
        <f>'[1]2 (39)'!AN125</f>
        <v>0</v>
      </c>
    </row>
    <row r="81" spans="1:2" ht="12.75" hidden="1">
      <c r="A81" s="40" t="s">
        <v>98</v>
      </c>
      <c r="B81" s="30">
        <f>'[1]2 (39)'!AN126</f>
        <v>0</v>
      </c>
    </row>
    <row r="82" spans="1:2" ht="12.75" hidden="1">
      <c r="A82" s="40" t="s">
        <v>81</v>
      </c>
      <c r="B82" s="30">
        <f>'[1]2 (39)'!AN127</f>
        <v>0</v>
      </c>
    </row>
    <row r="83" spans="1:2" ht="12.75" hidden="1">
      <c r="A83" s="40" t="s">
        <v>96</v>
      </c>
      <c r="B83" s="30">
        <f>'[1]2 (39)'!AN128</f>
        <v>0</v>
      </c>
    </row>
    <row r="84" spans="1:2" ht="12.75">
      <c r="A84" s="5" t="s">
        <v>29</v>
      </c>
      <c r="B84" s="30">
        <f>'[1]2 (39)'!AN105+'[1]2 (39)'!AN129</f>
        <v>17033.48508111851</v>
      </c>
    </row>
    <row r="85" spans="1:2" ht="12.75">
      <c r="A85" s="5" t="s">
        <v>30</v>
      </c>
      <c r="B85" s="30">
        <f>'[1]2 (39)'!AN133</f>
        <v>7687.906799999999</v>
      </c>
    </row>
    <row r="86" spans="1:2" ht="12.75">
      <c r="A86" s="9" t="s">
        <v>32</v>
      </c>
      <c r="B86" s="12">
        <f>'[1]2 (39)'!AN134</f>
        <v>14671.974576271188</v>
      </c>
    </row>
    <row r="87" spans="1:2" ht="12.75">
      <c r="A87" s="4" t="s">
        <v>39</v>
      </c>
      <c r="B87" s="12">
        <f>'[1]2 (39)'!AN138</f>
        <v>0</v>
      </c>
    </row>
    <row r="88" spans="1:2" ht="12.75">
      <c r="A88" s="4" t="s">
        <v>44</v>
      </c>
      <c r="B88" s="12">
        <f>'[1]2 (39)'!AN139+'[1]2 (39)'!AN140+'[1]2 (39)'!AN143+'[1]2 (39)'!AN146+'[1]2 (39)'!AN147</f>
        <v>0</v>
      </c>
    </row>
    <row r="89" spans="1:2" ht="12.75">
      <c r="A89" s="4" t="s">
        <v>51</v>
      </c>
      <c r="B89" s="12">
        <f>'[1]2 (39)'!AN148</f>
        <v>96111.53442241027</v>
      </c>
    </row>
    <row r="90" spans="1:2" ht="12.75">
      <c r="A90" s="4" t="s">
        <v>45</v>
      </c>
      <c r="B90" s="12">
        <f>'[1]2 (39)'!AN149</f>
        <v>2398.7451661016953</v>
      </c>
    </row>
    <row r="91" spans="1:2" ht="12.75">
      <c r="A91" s="4" t="s">
        <v>34</v>
      </c>
      <c r="B91" s="12">
        <f>'[1]2 (39)'!AN150</f>
        <v>9376.9129220339</v>
      </c>
    </row>
    <row r="92" spans="1:2" ht="12.75">
      <c r="A92" s="4" t="s">
        <v>33</v>
      </c>
      <c r="B92" s="12">
        <f>'[1]2 (39)'!AN151</f>
        <v>29766.24683389831</v>
      </c>
    </row>
    <row r="93" spans="1:2" ht="12.75">
      <c r="A93" s="4" t="s">
        <v>42</v>
      </c>
      <c r="B93" s="12">
        <f>B35+B45+B50+B86+B87+B88+B89+B90+B91+B92</f>
        <v>393695.41872477444</v>
      </c>
    </row>
    <row r="94" spans="1:2" ht="12.75" hidden="1">
      <c r="A94" s="6" t="s">
        <v>35</v>
      </c>
      <c r="B94" s="30">
        <f>'[1]2 (39)'!AN153</f>
        <v>0</v>
      </c>
    </row>
    <row r="95" spans="1:2" ht="12.75">
      <c r="A95" s="4" t="s">
        <v>36</v>
      </c>
      <c r="B95" s="12">
        <f>B93+B94</f>
        <v>393695.41872477444</v>
      </c>
    </row>
    <row r="96" spans="1:2" ht="12.75">
      <c r="A96" s="6" t="s">
        <v>37</v>
      </c>
      <c r="B96" s="30">
        <f>B95*0.18</f>
        <v>70865.1753704594</v>
      </c>
    </row>
    <row r="97" spans="1:2" ht="12.75">
      <c r="A97" s="4" t="s">
        <v>38</v>
      </c>
      <c r="B97" s="12">
        <f>B95+B96</f>
        <v>464560.5940952338</v>
      </c>
    </row>
    <row r="98" spans="1:2" ht="14.25" customHeight="1">
      <c r="A98" s="41" t="s">
        <v>102</v>
      </c>
      <c r="B98" s="29">
        <v>116790.9</v>
      </c>
    </row>
    <row r="99" spans="1:2" ht="12.75">
      <c r="A99" s="41" t="s">
        <v>103</v>
      </c>
      <c r="B99" s="29">
        <f>B32+B98-B97</f>
        <v>106422.39590476616</v>
      </c>
    </row>
    <row r="100" spans="1:2" ht="12.75">
      <c r="A100" s="23"/>
      <c r="B100" s="24"/>
    </row>
    <row r="101" spans="1:2" ht="24">
      <c r="A101" s="31" t="s">
        <v>100</v>
      </c>
      <c r="B101" s="24"/>
    </row>
    <row r="102" spans="1:2" ht="12.75">
      <c r="A102" s="32"/>
      <c r="B102" s="24"/>
    </row>
    <row r="103" spans="1:2" ht="12.75">
      <c r="A103" s="23"/>
      <c r="B103" s="24"/>
    </row>
    <row r="104" spans="1:2" ht="12.75">
      <c r="A104" s="25" t="s">
        <v>89</v>
      </c>
      <c r="B104" s="24"/>
    </row>
    <row r="105" spans="1:2" ht="12.75">
      <c r="A105" s="23" t="s">
        <v>90</v>
      </c>
      <c r="B105" s="24" t="s">
        <v>91</v>
      </c>
    </row>
    <row r="106" spans="1:2" ht="12.75">
      <c r="A106" s="25" t="s">
        <v>92</v>
      </c>
      <c r="B106" s="24"/>
    </row>
    <row r="107" spans="1:2" ht="12.75">
      <c r="A107" s="26" t="s">
        <v>95</v>
      </c>
      <c r="B107" s="24" t="s">
        <v>101</v>
      </c>
    </row>
    <row r="108" ht="12.75">
      <c r="A108" s="25" t="s">
        <v>93</v>
      </c>
    </row>
    <row r="109" ht="12.75">
      <c r="A109" s="26" t="s">
        <v>94</v>
      </c>
    </row>
    <row r="120" ht="12.75">
      <c r="B120" s="8"/>
    </row>
    <row r="122" spans="1:2" ht="12.75">
      <c r="A122" s="2"/>
      <c r="B122"/>
    </row>
    <row r="125" ht="12.75">
      <c r="A125" s="14"/>
    </row>
    <row r="126" spans="1:2" ht="12.75">
      <c r="A126" s="15"/>
      <c r="B126" s="10"/>
    </row>
    <row r="127" spans="1:2" ht="12.75">
      <c r="A127" s="15"/>
      <c r="B127" s="10"/>
    </row>
    <row r="129" ht="12.75">
      <c r="A129" s="3"/>
    </row>
    <row r="130" ht="12.75">
      <c r="B130" s="8"/>
    </row>
    <row r="131" ht="12.75">
      <c r="B131" s="8"/>
    </row>
    <row r="132" ht="12.75">
      <c r="B132" s="8"/>
    </row>
    <row r="134" ht="12.75">
      <c r="B134" s="8"/>
    </row>
    <row r="135" ht="12.75">
      <c r="B135" s="8"/>
    </row>
    <row r="136" spans="1:2" ht="12.75">
      <c r="A136" s="3"/>
      <c r="B136" s="16"/>
    </row>
  </sheetData>
  <printOptions/>
  <pageMargins left="0.92" right="0.59" top="0.65" bottom="0.56" header="0.5" footer="0.3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2011-02-07T07:22:00Z</cp:lastPrinted>
  <dcterms:created xsi:type="dcterms:W3CDTF">1996-10-08T23:32:33Z</dcterms:created>
  <dcterms:modified xsi:type="dcterms:W3CDTF">2011-04-27T03:20:15Z</dcterms:modified>
  <cp:category/>
  <cp:version/>
  <cp:contentType/>
  <cp:contentStatus/>
</cp:coreProperties>
</file>