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400" windowHeight="1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<sst xmlns="http://schemas.openxmlformats.org/spreadsheetml/2006/main" count="101" uniqueCount="97">
  <si>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</si>
  <si>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</si>
  <si>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</si>
  <si>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</si>
  <si>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Айская 84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</si>
  <si>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</si>
  <si>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</si>
  <si>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</si>
  <si>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</si>
  <si>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</si>
  <si>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</si>
  <si>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Количество шахтных дверей</t>
  </si>
  <si>
    <t>Площадь кровли, кв.м.</t>
  </si>
  <si>
    <t>Площадь подвала, кв.м.</t>
  </si>
  <si>
    <t>Площадь чердаков, кв.м.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</si>
  <si>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</si>
  <si>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</si>
  <si>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</si>
  <si>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>Убираемая площадь,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</si>
  <si>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</si>
  <si>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</si>
  <si>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</si>
  <si>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</si>
  <si>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</si>
  <si>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</si>
  <si>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заявок (сантехнические, электромонтажные, кровельные)</t>
  </si>
  <si>
    <t>Количество  заявок (кровельные, плотники)</t>
  </si>
  <si>
    <t xml:space="preserve">Степень благоустройства жилых помещений -  </t>
  </si>
  <si>
    <t>ХВС, ЦО, газ.колонки</t>
  </si>
  <si>
    <t>Статьи доходов</t>
  </si>
  <si>
    <t>Сумма, руб.</t>
  </si>
  <si>
    <t>Задолженность на 01.01.2010 г.</t>
  </si>
  <si>
    <t>Начислено населению</t>
  </si>
  <si>
    <t>Начислено арендаторам</t>
  </si>
  <si>
    <t>Начислено за рекламы</t>
  </si>
  <si>
    <t>Поступление арендаторов</t>
  </si>
  <si>
    <t>Поступление населения</t>
  </si>
  <si>
    <t>Поступление</t>
  </si>
  <si>
    <t>Задолженность на 01.01.2011 г.</t>
  </si>
  <si>
    <t>Статьи расходов</t>
  </si>
  <si>
    <t>Санитарное содержание</t>
  </si>
  <si>
    <t>Уборка территории</t>
  </si>
  <si>
    <t>в т.ч. механизированная уборка</t>
  </si>
  <si>
    <t>Уборка мусоропровода</t>
  </si>
  <si>
    <t>Уборка лестничных клеток</t>
  </si>
  <si>
    <t>Услуги операторов</t>
  </si>
  <si>
    <t xml:space="preserve"> Услуги сторонних организаций: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</si>
  <si>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</si>
  <si>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</si>
  <si>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</si>
  <si>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</si>
  <si>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>Дератизация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</si>
  <si>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</si>
  <si>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</si>
  <si>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</si>
  <si>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кровли, козырьков от снега и наледи</t>
  </si>
  <si>
    <t>Плотницкие работы (смена стекол, ремонт окон, смена пружин, петель, замков, и проч.)</t>
  </si>
  <si>
    <t>Общестроительные работы (ремонт штукатурки, ремонт пола, стен, вент. каналов, заделка щелей, ремонт отмостки и проч.)</t>
  </si>
  <si>
    <t>Ремонт фасада</t>
  </si>
  <si>
    <t>Ремонт крылец и козырьков</t>
  </si>
  <si>
    <t>Ремонт и замена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</si>
  <si>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</si>
  <si>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</si>
  <si>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Смена труб канализации</t>
  </si>
  <si>
    <t>Смена труб, вентилей, сгонов, задвижек ХВС, ГВС, ЦО</t>
  </si>
  <si>
    <t>Электромонтажные работы (ремонт ВРУ, смена проводки, установка, опломбирование электросчетчиков, ремонт элюминации)</t>
  </si>
  <si>
    <t>Подготовка к зиме (промывка, опрессовка системы ЦО, ремонт, смена задвижек, вентилей и т.п.)</t>
  </si>
  <si>
    <t>Расходы по техническому обслуживанию внутридомового инженерного оборудования в 2009 году выявленные в 2010 году</t>
  </si>
  <si>
    <t>г) Аварийно-ремонтная служба</t>
  </si>
  <si>
    <t>Внешнее благоустройство</t>
  </si>
  <si>
    <t>Снос и кронирование деревьев</t>
  </si>
  <si>
    <t>Благоустройство (ремонт ограждений, скамеек, урн, контейнеров, окраска, устройство газона и проч.)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</si>
  <si>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</si>
  <si>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</si>
  <si>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</si>
  <si>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</si>
  <si>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</si>
  <si>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</si>
  <si>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</si>
  <si>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</si>
  <si>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</si>
  <si>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</si>
  <si>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</si>
  <si>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>Справочно: Создан резеровный фонд для выполнения в 2011 году</t>
  </si>
  <si>
    <t>Благоустройства двора</t>
  </si>
  <si>
    <t>Управляющая компания</t>
  </si>
  <si>
    <t xml:space="preserve">Директор ОАО УЖХ Советского района городского округа г. Уфы РБ                                                </t>
  </si>
  <si>
    <t xml:space="preserve"> Ардаширов И.А.       </t>
  </si>
  <si>
    <t>Обслуживающая организация</t>
  </si>
  <si>
    <t xml:space="preserve">Директор ООО "ЖЭУ № 51"                                                                             </t>
  </si>
  <si>
    <t xml:space="preserve"> Габдракипова М.М.</t>
  </si>
  <si>
    <t>Старший по дому</t>
  </si>
  <si>
    <t xml:space="preserve">кв. № 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</si>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</sst>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8"/>
      <color indexed="62"/>
      <name val="Arial"/>
      <family val="2"/>
    </font>
    <font>
      <b/>
      <sz val="8"/>
      <color indexed="62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9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181" fontId="2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81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center"/>
    </xf>
    <xf numFmtId="19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190" fontId="4" fillId="0" borderId="1" xfId="0" applyNumberFormat="1" applyFont="1" applyFill="1" applyBorder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vertical="center"/>
    </xf>
    <xf numFmtId="190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top"/>
    </xf>
    <xf numFmtId="190" fontId="4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top"/>
    </xf>
    <xf numFmtId="190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90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190" fontId="2" fillId="0" borderId="1" xfId="0" applyNumberFormat="1" applyFont="1" applyFill="1" applyBorder="1" applyAlignment="1">
      <alignment horizontal="left" vertical="top" wrapText="1"/>
    </xf>
    <xf numFmtId="190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90" fontId="6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left" vertical="top" wrapText="1"/>
    </xf>
    <xf numFmtId="190" fontId="0" fillId="0" borderId="1" xfId="0" applyNumberFormat="1" applyFont="1" applyFill="1" applyBorder="1" applyAlignment="1">
      <alignment horizontal="center" vertical="top"/>
    </xf>
    <xf numFmtId="181" fontId="0" fillId="0" borderId="1" xfId="0" applyNumberFormat="1" applyFont="1" applyFill="1" applyBorder="1" applyAlignment="1">
      <alignment horizontal="left" wrapText="1"/>
    </xf>
    <xf numFmtId="18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/>
    </xf>
    <xf numFmtId="190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90" fontId="0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190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190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190" fontId="5" fillId="0" borderId="0" xfId="0" applyNumberFormat="1" applyFont="1" applyAlignment="1">
      <alignment vertical="top" wrapText="1"/>
    </xf>
    <xf numFmtId="190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4"/>
  <sheetViews>
    <sheetView tabSelected="1" zoomScale="85" zoomScaleNormal="85" workbookViewId="0" topLeftCell="A1">
      <selection activeCell="B10" sqref="B10:B12"/>
    </sheetView>
  </sheetViews>
  <sheetFormatPr defaultColWidth="9.140625" defaultRowHeight="12.75"/>
  <cols>
    <col min="1" max="1" width="75.140625" style="2" customWidth="1"/>
    <col min="2" max="2" width="21.00390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2" ht="12.75">
      <c r="A5" s="3" t="s">
        <v>3</v>
      </c>
      <c r="B5" s="4" t="s">
        <v>4</v>
      </c>
    </row>
    <row r="6" ht="12.75">
      <c r="A6" s="5" t="s">
        <v>5</v>
      </c>
    </row>
    <row r="7" spans="1:2" ht="12.75">
      <c r="A7" s="6" t="s">
        <v>6</v>
      </c>
      <c r="B7" s="1">
        <v>1959</v>
      </c>
    </row>
    <row r="8" spans="1:2" ht="12.75">
      <c r="A8" s="7" t="s">
        <v>7</v>
      </c>
      <c r="B8" s="8">
        <v>1532.8</v>
      </c>
    </row>
    <row r="9" spans="1:2" ht="12.75" hidden="1">
      <c r="A9" s="7" t="s">
        <v>8</v>
      </c>
      <c r="B9" s="8">
        <v>914.6</v>
      </c>
    </row>
    <row r="10" spans="1:2" ht="12.75">
      <c r="A10" s="5" t="s">
        <v>93</v>
      </c>
      <c r="B10" s="64" t="s">
        <v>95</v>
      </c>
    </row>
    <row r="11" spans="1:2" ht="12.75">
      <c r="A11" s="5" t="s">
        <v>94</v>
      </c>
      <c r="B11" s="4" t="s">
        <v>96</v>
      </c>
    </row>
    <row r="12" spans="1:2" ht="12.75">
      <c r="A12" s="5" t="s">
        <v>12</v>
      </c>
      <c r="B12" s="4">
        <v>1110</v>
      </c>
    </row>
    <row r="13" spans="1:2" ht="12.75">
      <c r="A13" s="7" t="s">
        <v>9</v>
      </c>
      <c r="B13" s="9">
        <v>3</v>
      </c>
    </row>
    <row r="14" spans="1:2" ht="12.75">
      <c r="A14" s="7" t="s">
        <v>10</v>
      </c>
      <c r="B14" s="8"/>
    </row>
    <row r="15" spans="1:2" ht="12.75" hidden="1">
      <c r="A15" s="5" t="s">
        <v>11</v>
      </c>
      <c r="B15" s="8"/>
    </row>
    <row r="16" spans="1:2" ht="12.75" hidden="1">
      <c r="A16" s="7" t="s">
        <v>12</v>
      </c>
      <c r="B16" s="8">
        <v>1110</v>
      </c>
    </row>
    <row r="17" spans="1:2" ht="12.75" hidden="1">
      <c r="A17" s="7" t="s">
        <v>13</v>
      </c>
      <c r="B17" s="8">
        <v>616.4</v>
      </c>
    </row>
    <row r="18" spans="1:2" ht="12.75" hidden="1">
      <c r="A18" s="7" t="s">
        <v>14</v>
      </c>
      <c r="B18" s="8">
        <v>888</v>
      </c>
    </row>
    <row r="19" spans="1:2" ht="12.75" hidden="1">
      <c r="A19" s="7" t="s">
        <v>15</v>
      </c>
      <c r="B19" s="8">
        <v>1</v>
      </c>
    </row>
    <row r="20" spans="1:2" ht="12.75" hidden="1">
      <c r="A20" s="7" t="s">
        <v>16</v>
      </c>
      <c r="B20" s="8">
        <v>1</v>
      </c>
    </row>
    <row r="21" spans="1:2" ht="12.75" hidden="1">
      <c r="A21" s="7" t="s">
        <v>17</v>
      </c>
      <c r="B21" s="9">
        <v>1523</v>
      </c>
    </row>
    <row r="22" spans="1:2" ht="12.75">
      <c r="A22" s="7" t="s">
        <v>18</v>
      </c>
      <c r="B22" s="10">
        <f>B23+B24</f>
        <v>2627</v>
      </c>
    </row>
    <row r="23" spans="1:2" ht="12.75">
      <c r="A23" s="7" t="s">
        <v>19</v>
      </c>
      <c r="B23" s="8">
        <v>971</v>
      </c>
    </row>
    <row r="24" spans="1:2" ht="12.75">
      <c r="A24" s="7" t="s">
        <v>20</v>
      </c>
      <c r="B24" s="8">
        <v>1656</v>
      </c>
    </row>
    <row r="25" spans="1:2" ht="12.75">
      <c r="A25" s="7" t="s">
        <v>21</v>
      </c>
      <c r="B25" s="9">
        <v>165</v>
      </c>
    </row>
    <row r="26" spans="1:2" ht="12.75">
      <c r="A26" s="7" t="s">
        <v>22</v>
      </c>
      <c r="B26" s="8">
        <v>23</v>
      </c>
    </row>
    <row r="27" spans="1:2" ht="12.75">
      <c r="A27" s="7" t="s">
        <v>23</v>
      </c>
      <c r="B27" s="9">
        <v>60</v>
      </c>
    </row>
    <row r="28" spans="1:2" ht="12.75">
      <c r="A28" s="7" t="s">
        <v>24</v>
      </c>
      <c r="B28" s="9">
        <v>100</v>
      </c>
    </row>
    <row r="29" spans="1:2" ht="12.75" hidden="1">
      <c r="A29" s="7" t="s">
        <v>25</v>
      </c>
      <c r="B29" s="11">
        <v>79</v>
      </c>
    </row>
    <row r="30" spans="1:2" ht="12.75" hidden="1">
      <c r="A30" s="7" t="s">
        <v>26</v>
      </c>
      <c r="B30" s="11">
        <v>21</v>
      </c>
    </row>
    <row r="31" spans="1:2" ht="25.5">
      <c r="A31" s="12" t="s">
        <v>27</v>
      </c>
      <c r="B31" s="13" t="s">
        <v>28</v>
      </c>
    </row>
    <row r="32" spans="1:2" ht="12.75">
      <c r="A32" s="6"/>
      <c r="B32" s="1"/>
    </row>
    <row r="33" spans="1:2" ht="12.75">
      <c r="A33" s="14" t="s">
        <v>29</v>
      </c>
      <c r="B33" s="15" t="s">
        <v>30</v>
      </c>
    </row>
    <row r="34" spans="1:2" ht="12.75">
      <c r="A34" s="16" t="s">
        <v>31</v>
      </c>
      <c r="B34" s="17">
        <v>20239.3</v>
      </c>
    </row>
    <row r="35" spans="1:2" ht="12.75">
      <c r="A35" s="18" t="s">
        <v>32</v>
      </c>
      <c r="B35" s="19">
        <v>181538.16</v>
      </c>
    </row>
    <row r="36" spans="1:2" ht="12.75">
      <c r="A36" s="16" t="s">
        <v>33</v>
      </c>
      <c r="B36" s="20">
        <v>38592.38</v>
      </c>
    </row>
    <row r="37" spans="1:2" ht="12.75" hidden="1">
      <c r="A37" s="21" t="s">
        <v>34</v>
      </c>
      <c r="B37" s="22"/>
    </row>
    <row r="38" spans="1:2" ht="12.75" hidden="1">
      <c r="A38" s="16" t="s">
        <v>35</v>
      </c>
      <c r="B38" s="15">
        <v>38592.38</v>
      </c>
    </row>
    <row r="39" spans="1:2" ht="12.75" hidden="1">
      <c r="A39" s="23" t="s">
        <v>36</v>
      </c>
      <c r="B39" s="24">
        <v>197041.89</v>
      </c>
    </row>
    <row r="40" spans="1:2" ht="12.75">
      <c r="A40" s="23" t="s">
        <v>37</v>
      </c>
      <c r="B40" s="24">
        <v>235634.27</v>
      </c>
    </row>
    <row r="41" spans="1:2" ht="12.75">
      <c r="A41" s="25" t="s">
        <v>38</v>
      </c>
      <c r="B41" s="26">
        <f>B34+B35+B36+B37-B40</f>
        <v>4735.570000000007</v>
      </c>
    </row>
    <row r="42" spans="1:2" ht="12.75">
      <c r="A42" s="27" t="s">
        <v>39</v>
      </c>
      <c r="B42" s="28"/>
    </row>
    <row r="43" spans="1:2" ht="12.75">
      <c r="A43" s="29" t="s">
        <v>40</v>
      </c>
      <c r="B43" s="20">
        <f>B44+B46+B47</f>
        <v>51143.93282857143</v>
      </c>
    </row>
    <row r="44" spans="1:2" ht="12.75">
      <c r="A44" s="30" t="s">
        <v>41</v>
      </c>
      <c r="B44" s="31">
        <v>51143.93282857143</v>
      </c>
    </row>
    <row r="45" spans="1:2" ht="12.75">
      <c r="A45" s="32" t="s">
        <v>42</v>
      </c>
      <c r="B45" s="33">
        <v>1052.8414285714287</v>
      </c>
    </row>
    <row r="46" spans="1:2" ht="12.75" hidden="1">
      <c r="A46" s="30" t="s">
        <v>43</v>
      </c>
      <c r="B46" s="31">
        <v>0</v>
      </c>
    </row>
    <row r="47" spans="1:2" ht="12.75" hidden="1">
      <c r="A47" s="30" t="s">
        <v>44</v>
      </c>
      <c r="B47" s="31">
        <v>0</v>
      </c>
    </row>
    <row r="48" spans="1:2" ht="12.75">
      <c r="A48" s="34" t="s">
        <v>45</v>
      </c>
      <c r="B48" s="20">
        <v>3236.3733815380147</v>
      </c>
    </row>
    <row r="49" spans="1:2" ht="12.75">
      <c r="A49" s="35" t="s">
        <v>46</v>
      </c>
      <c r="B49" s="20">
        <f>SUM(B50:B54)</f>
        <v>17650.317199999998</v>
      </c>
    </row>
    <row r="50" spans="1:2" ht="12.75">
      <c r="A50" s="30" t="s">
        <v>47</v>
      </c>
      <c r="B50" s="31">
        <v>4608</v>
      </c>
    </row>
    <row r="51" spans="1:2" ht="12.75">
      <c r="A51" s="30" t="s">
        <v>48</v>
      </c>
      <c r="B51" s="31">
        <v>9351.9</v>
      </c>
    </row>
    <row r="52" spans="1:2" ht="12.75">
      <c r="A52" s="36" t="s">
        <v>49</v>
      </c>
      <c r="B52" s="31">
        <v>487.8</v>
      </c>
    </row>
    <row r="53" spans="1:2" ht="12.75">
      <c r="A53" s="30" t="s">
        <v>50</v>
      </c>
      <c r="B53" s="31">
        <v>1878.59</v>
      </c>
    </row>
    <row r="54" spans="1:2" ht="12.75">
      <c r="A54" s="36" t="s">
        <v>51</v>
      </c>
      <c r="B54" s="31">
        <v>1324.0272</v>
      </c>
    </row>
    <row r="55" spans="1:2" ht="12.75">
      <c r="A55" s="37" t="s">
        <v>52</v>
      </c>
      <c r="B55" s="20">
        <f>B56+B57+B64</f>
        <v>38883.94899066027</v>
      </c>
    </row>
    <row r="56" spans="1:2" ht="12.75">
      <c r="A56" s="38" t="s">
        <v>53</v>
      </c>
      <c r="B56" s="39">
        <v>552.6609331802885</v>
      </c>
    </row>
    <row r="57" spans="1:2" s="40" customFormat="1" ht="12.75">
      <c r="A57" s="38" t="s">
        <v>54</v>
      </c>
      <c r="B57" s="39">
        <f>SUM(B58:B63)</f>
        <v>37091.334915254236</v>
      </c>
    </row>
    <row r="58" spans="1:2" ht="12.75">
      <c r="A58" s="41" t="s">
        <v>55</v>
      </c>
      <c r="B58" s="42">
        <v>5578.296610169492</v>
      </c>
    </row>
    <row r="59" spans="1:2" ht="25.5">
      <c r="A59" s="41" t="s">
        <v>56</v>
      </c>
      <c r="B59" s="42">
        <v>6777.389830508475</v>
      </c>
    </row>
    <row r="60" spans="1:2" ht="25.5">
      <c r="A60" s="41" t="s">
        <v>57</v>
      </c>
      <c r="B60" s="42">
        <v>691.3220338983051</v>
      </c>
    </row>
    <row r="61" spans="1:2" ht="12.75">
      <c r="A61" s="41" t="s">
        <v>58</v>
      </c>
      <c r="B61" s="42">
        <v>8428.593220338984</v>
      </c>
    </row>
    <row r="62" spans="1:2" ht="12.75">
      <c r="A62" s="32" t="s">
        <v>59</v>
      </c>
      <c r="B62" s="42">
        <v>11885.093220338984</v>
      </c>
    </row>
    <row r="63" spans="1:2" ht="12.75">
      <c r="A63" s="43" t="s">
        <v>60</v>
      </c>
      <c r="B63" s="44">
        <v>3730.64</v>
      </c>
    </row>
    <row r="64" spans="1:2" ht="12.75">
      <c r="A64" s="38" t="s">
        <v>61</v>
      </c>
      <c r="B64" s="39">
        <v>1239.9531422257405</v>
      </c>
    </row>
    <row r="65" spans="1:2" ht="12.75">
      <c r="A65" s="37" t="s">
        <v>62</v>
      </c>
      <c r="B65" s="20">
        <f>B66+B67+B73+B74</f>
        <v>51321.84487608478</v>
      </c>
    </row>
    <row r="66" spans="1:2" ht="12.75">
      <c r="A66" s="38" t="s">
        <v>53</v>
      </c>
      <c r="B66" s="39">
        <v>4647.259492794135</v>
      </c>
    </row>
    <row r="67" spans="1:2" ht="12.75">
      <c r="A67" s="38" t="s">
        <v>54</v>
      </c>
      <c r="B67" s="39">
        <f>SUM(B68:B72)</f>
        <v>38318.33050847458</v>
      </c>
    </row>
    <row r="68" spans="1:2" ht="12.75">
      <c r="A68" s="41" t="s">
        <v>63</v>
      </c>
      <c r="B68" s="42">
        <v>4446.720338983051</v>
      </c>
    </row>
    <row r="69" spans="1:2" ht="12.75">
      <c r="A69" s="41" t="s">
        <v>64</v>
      </c>
      <c r="B69" s="42">
        <v>2644.0254237288136</v>
      </c>
    </row>
    <row r="70" spans="1:2" ht="25.5">
      <c r="A70" s="41" t="s">
        <v>65</v>
      </c>
      <c r="B70" s="42">
        <v>1996.4576271186438</v>
      </c>
    </row>
    <row r="71" spans="1:2" ht="25.5">
      <c r="A71" s="41" t="s">
        <v>66</v>
      </c>
      <c r="B71" s="42">
        <v>4387</v>
      </c>
    </row>
    <row r="72" spans="1:2" ht="25.5">
      <c r="A72" s="45" t="s">
        <v>67</v>
      </c>
      <c r="B72" s="31">
        <v>24844.127118644068</v>
      </c>
    </row>
    <row r="73" spans="1:2" ht="12.75">
      <c r="A73" s="38" t="s">
        <v>61</v>
      </c>
      <c r="B73" s="39">
        <v>5063.800474816062</v>
      </c>
    </row>
    <row r="74" spans="1:2" ht="12.75">
      <c r="A74" s="38" t="s">
        <v>68</v>
      </c>
      <c r="B74" s="39">
        <v>3292.4543999999996</v>
      </c>
    </row>
    <row r="75" spans="1:2" ht="12.75">
      <c r="A75" s="37" t="s">
        <v>69</v>
      </c>
      <c r="B75" s="20">
        <f>SUM(B76:B77)</f>
        <v>15756.610169491527</v>
      </c>
    </row>
    <row r="76" spans="1:2" ht="12.75">
      <c r="A76" s="46" t="s">
        <v>70</v>
      </c>
      <c r="B76" s="42">
        <f>(9298.08+4901.13)/1.18</f>
        <v>12033.228813559323</v>
      </c>
    </row>
    <row r="77" spans="1:2" ht="25.5">
      <c r="A77" s="41" t="s">
        <v>71</v>
      </c>
      <c r="B77" s="42">
        <f>(2914.59+1479)/1.18</f>
        <v>3723.381355932204</v>
      </c>
    </row>
    <row r="78" spans="1:2" ht="12.75">
      <c r="A78" s="34" t="s">
        <v>72</v>
      </c>
      <c r="B78" s="31">
        <v>19770.083589291462</v>
      </c>
    </row>
    <row r="79" spans="1:2" ht="12.75">
      <c r="A79" s="34" t="s">
        <v>73</v>
      </c>
      <c r="B79" s="20">
        <v>1015.3829288135594</v>
      </c>
    </row>
    <row r="80" spans="1:2" ht="12.75">
      <c r="A80" s="34" t="s">
        <v>74</v>
      </c>
      <c r="B80" s="20">
        <v>3969.224176271187</v>
      </c>
    </row>
    <row r="81" spans="1:2" ht="12.75">
      <c r="A81" s="34" t="s">
        <v>75</v>
      </c>
      <c r="B81" s="20">
        <v>12599.979071186443</v>
      </c>
    </row>
    <row r="82" spans="1:2" ht="12.75">
      <c r="A82" s="47" t="s">
        <v>76</v>
      </c>
      <c r="B82" s="48">
        <f>B43+B48+B49+B55+B65+B75+B78+B79+B80+B81</f>
        <v>215347.69721190864</v>
      </c>
    </row>
    <row r="83" spans="1:2" ht="12.75">
      <c r="A83" s="30" t="s">
        <v>77</v>
      </c>
      <c r="B83" s="31">
        <v>2167.947035805916</v>
      </c>
    </row>
    <row r="84" spans="1:2" ht="12.75">
      <c r="A84" s="47" t="s">
        <v>78</v>
      </c>
      <c r="B84" s="48">
        <f>B82+B83</f>
        <v>217515.64424771455</v>
      </c>
    </row>
    <row r="85" spans="1:2" ht="12.75">
      <c r="A85" s="49" t="s">
        <v>79</v>
      </c>
      <c r="B85" s="50">
        <f>B84*0.18</f>
        <v>39152.81596458862</v>
      </c>
    </row>
    <row r="86" spans="1:2" ht="12.75">
      <c r="A86" s="47" t="s">
        <v>80</v>
      </c>
      <c r="B86" s="48">
        <f>B84+B85</f>
        <v>256668.46021230315</v>
      </c>
    </row>
    <row r="87" spans="1:2" ht="12.75">
      <c r="A87" s="34" t="s">
        <v>81</v>
      </c>
      <c r="B87" s="17">
        <v>34064.29</v>
      </c>
    </row>
    <row r="88" spans="1:2" ht="12.75">
      <c r="A88" s="34" t="s">
        <v>82</v>
      </c>
      <c r="B88" s="20">
        <f>B40-B86+B87</f>
        <v>13030.09978769684</v>
      </c>
    </row>
    <row r="89" spans="1:2" ht="24">
      <c r="A89" s="51" t="s">
        <v>83</v>
      </c>
      <c r="B89" s="52" t="s">
        <v>84</v>
      </c>
    </row>
    <row r="90" spans="1:2" ht="12.75">
      <c r="A90" s="53"/>
      <c r="B90" s="54"/>
    </row>
    <row r="91" spans="1:2" ht="12.75">
      <c r="A91" s="55"/>
      <c r="B91" s="56"/>
    </row>
    <row r="92" spans="1:2" ht="12.75">
      <c r="A92" s="57" t="s">
        <v>85</v>
      </c>
      <c r="B92" s="58"/>
    </row>
    <row r="93" spans="1:2" ht="12.75">
      <c r="A93" s="59" t="s">
        <v>86</v>
      </c>
      <c r="B93" s="60" t="s">
        <v>87</v>
      </c>
    </row>
    <row r="94" spans="1:2" ht="12.75">
      <c r="A94" s="61" t="s">
        <v>88</v>
      </c>
      <c r="B94" s="60"/>
    </row>
    <row r="95" spans="1:2" ht="12.75">
      <c r="A95" s="59" t="s">
        <v>89</v>
      </c>
      <c r="B95" s="60" t="s">
        <v>90</v>
      </c>
    </row>
    <row r="96" spans="1:2" ht="12.75">
      <c r="A96" s="61" t="s">
        <v>91</v>
      </c>
      <c r="B96" s="60"/>
    </row>
    <row r="97" spans="1:2" ht="12.75">
      <c r="A97" s="59" t="s">
        <v>92</v>
      </c>
      <c r="B97" s="60"/>
    </row>
    <row r="100" ht="12.75">
      <c r="B100" s="62"/>
    </row>
    <row r="101" ht="12.75">
      <c r="B101" s="63"/>
    </row>
    <row r="102" ht="12.75">
      <c r="B102" s="63"/>
    </row>
    <row r="104" ht="12.75">
      <c r="B104" s="6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2011-04-18T15:16:34Z</dcterms:created>
  <dcterms:modified xsi:type="dcterms:W3CDTF">2011-04-26T04:52:16Z</dcterms:modified>
  <cp:category/>
  <cp:version/>
  <cp:contentType/>
  <cp:contentStatus/>
</cp:coreProperties>
</file>