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Бак68-4к" sheetId="1" r:id="rId1"/>
  </sheets>
  <definedNames>
    <definedName name="_xlnm.Print_Titles" localSheetId="0">'Бак68-4к'!$A:$A</definedName>
  </definedNames>
  <calcPr fullCalcOnLoad="1"/>
</workbook>
</file>

<file path=xl/sharedStrings.xml><?xml version="1.0" encoding="utf-8"?>
<sst xmlns="http://schemas.openxmlformats.org/spreadsheetml/2006/main" count="83" uniqueCount="83">
  <si>
    <t>ОТЧЕТ</t>
  </si>
  <si>
    <t xml:space="preserve"> о стоимости содержания общедомового имущества многоквартирного жилого дома</t>
  </si>
  <si>
    <t>ОАО "УЖХ Советского района городского округа г.Уфа" за 2010 год</t>
  </si>
  <si>
    <t>Адрес многоквартирного жилого дома</t>
  </si>
  <si>
    <t>Бакалинская 68/4</t>
  </si>
  <si>
    <t>Исходные данные для расчета:</t>
  </si>
  <si>
    <t>Год ввода</t>
  </si>
  <si>
    <t>Общая полезная площадь , кв.м.</t>
  </si>
  <si>
    <t>Количество этажей</t>
  </si>
  <si>
    <t>Количество лифтов</t>
  </si>
  <si>
    <t>асфальт, кв.м.</t>
  </si>
  <si>
    <t>газон, кв.м.</t>
  </si>
  <si>
    <t>Количество квартир</t>
  </si>
  <si>
    <t>Количество проживающих</t>
  </si>
  <si>
    <t>Количество выполненных заявок</t>
  </si>
  <si>
    <t xml:space="preserve">Степень благоустройства жилых помещений - </t>
  </si>
  <si>
    <t>ХВС, ГВС, ЦО, м/провод, лифт</t>
  </si>
  <si>
    <t>Статьи доходов</t>
  </si>
  <si>
    <t>сумма, руб.</t>
  </si>
  <si>
    <t>Задолженность  на 01.01.2010г.</t>
  </si>
  <si>
    <t xml:space="preserve">Начислено населению </t>
  </si>
  <si>
    <t>Начислено за рекламу</t>
  </si>
  <si>
    <t>Начислено арендаторам</t>
  </si>
  <si>
    <t>Поступление</t>
  </si>
  <si>
    <t>Задолженность на 01.01.2011г.</t>
  </si>
  <si>
    <t>Статьи расходов</t>
  </si>
  <si>
    <t>Санитарное содержание</t>
  </si>
  <si>
    <t>Уборка территории</t>
  </si>
  <si>
    <t>Механизированная уборка</t>
  </si>
  <si>
    <t>Уборка мусоропровода</t>
  </si>
  <si>
    <t>Уборка лестничной клетки</t>
  </si>
  <si>
    <t>Услуги операторов</t>
  </si>
  <si>
    <t>Вывоз крупно-габаритного мусора</t>
  </si>
  <si>
    <t>Вывоз твердо-бытовых отходов</t>
  </si>
  <si>
    <t>Обследование вентканалов и дымоходов</t>
  </si>
  <si>
    <t>Дератизация и дезинсекция</t>
  </si>
  <si>
    <t xml:space="preserve"> Текущий ремонт</t>
  </si>
  <si>
    <t>Ремонт лестничной клетки</t>
  </si>
  <si>
    <t>Техническое обслуживание конструктивных элементов и инженерного оборудования</t>
  </si>
  <si>
    <t>а) Профилактический осмотр</t>
  </si>
  <si>
    <t>б) Непредвиденные работы</t>
  </si>
  <si>
    <t>б) Набор работ</t>
  </si>
  <si>
    <t>Очистка кровли, козырьков от снега и наледи</t>
  </si>
  <si>
    <t>Плотницкие работы (ремонт окон, смена стекол пружин, петель, замков, пр.)</t>
  </si>
  <si>
    <t>Общестроительные работы (ремонт штук., пола, стен, вент.каналов и проч.)</t>
  </si>
  <si>
    <t>Смена труб канализации</t>
  </si>
  <si>
    <t>Смена труб, вентелей, сгонов, задвижек  ХВС, ГВС</t>
  </si>
  <si>
    <t>Смена труб ЦО</t>
  </si>
  <si>
    <t>Установка радиаторов</t>
  </si>
  <si>
    <t>Электромонтажные работы</t>
  </si>
  <si>
    <t>Поверка, ремонт или замена водосчетчиков (подряд)</t>
  </si>
  <si>
    <t>Подготова к зиме (промывка, опресс.ЦО, ремонт, смена задвижек, вент. и т.п.)</t>
  </si>
  <si>
    <t>Поверка водомеров</t>
  </si>
  <si>
    <t>Замер сопротивления изоляции электропроводки</t>
  </si>
  <si>
    <t>г) Аварийно-ремонтная служба</t>
  </si>
  <si>
    <t>Внешнее благоустройство</t>
  </si>
  <si>
    <t>покраска ограждений, контейнеров, ремонт заборов</t>
  </si>
  <si>
    <t>Обслуживание ВДГО</t>
  </si>
  <si>
    <t>Затараты по содержанию лифта</t>
  </si>
  <si>
    <t>Общеэксплуатационные расходы</t>
  </si>
  <si>
    <t>Объединенная  диспетчерская служба</t>
  </si>
  <si>
    <t>Услуги управляющей компании</t>
  </si>
  <si>
    <t xml:space="preserve">Услуги МУП УЖХ и ЕРКЦ </t>
  </si>
  <si>
    <t>Итого расходов</t>
  </si>
  <si>
    <t>Внереализационные расходы</t>
  </si>
  <si>
    <t>Всего расходов</t>
  </si>
  <si>
    <t>НДС 18%</t>
  </si>
  <si>
    <t>Всего с учетом НДС</t>
  </si>
  <si>
    <t>Отклонение (-перерасход, + неосвоение) за 2009 год</t>
  </si>
  <si>
    <t>Отклонение (-перерасход, + неосвоение) на 31.12.2010г.</t>
  </si>
  <si>
    <t>Управляющая компания</t>
  </si>
  <si>
    <t>Директор ОАО УЖХ Советского района городского округа г.Уфа РБ</t>
  </si>
  <si>
    <t>Ардаширов И.А.</t>
  </si>
  <si>
    <t>Обслуживающая организация</t>
  </si>
  <si>
    <t>Директор ООО "ЖЭУ №60"</t>
  </si>
  <si>
    <t>Белухин И.В.</t>
  </si>
  <si>
    <t>Старший по дому кв.№</t>
  </si>
  <si>
    <t>Убираемая площадь (приведенная ), в т.ч.</t>
  </si>
  <si>
    <t>Материал стен</t>
  </si>
  <si>
    <t>кирпичный</t>
  </si>
  <si>
    <t>Вид кровли</t>
  </si>
  <si>
    <t>мягкая</t>
  </si>
  <si>
    <t>Площадь кровли, кв.м.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</si>
</sst>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 &quot;;\-#,##0&quot; &quot;"/>
    <numFmt numFmtId="181" formatCode="#,##0&quot; &quot;;[Red]\-#,##0&quot; &quot;"/>
    <numFmt numFmtId="182" formatCode="#,##0.00&quot; &quot;;\-#,##0.00&quot; &quot;"/>
    <numFmt numFmtId="183" formatCode="#,##0.00&quot; &quot;;[Red]\-#,##0.00&quot; &quot;"/>
    <numFmt numFmtId="184" formatCode="_-* #,##0&quot; &quot;_-;\-* #,##0&quot; &quot;_-;_-* &quot;-&quot;&quot; &quot;_-;_-@_-"/>
    <numFmt numFmtId="185" formatCode="_-* #,##0_ _-;\-* #,##0_ _-;_-* &quot;-&quot;_ _-;_-@_-"/>
    <numFmt numFmtId="186" formatCode="_-* #,##0.00&quot; &quot;_-;\-* #,##0.00&quot; &quot;_-;_-* &quot;-&quot;??&quot; &quot;_-;_-@_-"/>
    <numFmt numFmtId="187" formatCode="_-* #,##0.00_ _-;\-* #,##0.00_ _-;_-* &quot;-&quot;??_ _-;_-@_-"/>
    <numFmt numFmtId="188" formatCode="0.0"/>
    <numFmt numFmtId="189" formatCode="0.00000000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0.0%"/>
    <numFmt numFmtId="196" formatCode="0.0000000000"/>
    <numFmt numFmtId="197" formatCode="0.000000000"/>
    <numFmt numFmtId="198" formatCode="_(* #,##0.0_);_(* \(#,##0.0\);_(* &quot;-&quot;??_);_(@_)"/>
    <numFmt numFmtId="199" formatCode="_(* #,##0_);_(* \(#,##0\);_(* &quot;-&quot;??_);_(@_)"/>
    <numFmt numFmtId="200" formatCode="#,##0.000"/>
    <numFmt numFmtId="201" formatCode="#,##0.0"/>
    <numFmt numFmtId="202" formatCode="#,##0_ ;\-#,##0\ 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1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Arial"/>
      <family val="2"/>
    </font>
    <font>
      <i/>
      <sz val="10"/>
      <name val="Times New Roman"/>
      <family val="1"/>
    </font>
    <font>
      <b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vertical="top" wrapText="1"/>
    </xf>
    <xf numFmtId="0" fontId="21" fillId="0" borderId="0" xfId="0" applyFont="1" applyAlignment="1">
      <alignment vertical="top" wrapText="1"/>
    </xf>
    <xf numFmtId="0" fontId="20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vertical="top" wrapText="1"/>
    </xf>
    <xf numFmtId="0" fontId="21" fillId="0" borderId="0" xfId="0" applyFont="1" applyFill="1" applyBorder="1" applyAlignment="1">
      <alignment vertical="top" wrapText="1"/>
    </xf>
    <xf numFmtId="0" fontId="20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 wrapText="1"/>
    </xf>
    <xf numFmtId="0" fontId="23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 horizontal="left" vertical="top" wrapText="1"/>
    </xf>
    <xf numFmtId="0" fontId="24" fillId="0" borderId="0" xfId="0" applyFont="1" applyFill="1" applyBorder="1" applyAlignment="1">
      <alignment vertical="top" wrapText="1"/>
    </xf>
    <xf numFmtId="0" fontId="24" fillId="0" borderId="0" xfId="0" applyFont="1" applyBorder="1" applyAlignment="1">
      <alignment vertical="top" wrapText="1"/>
    </xf>
    <xf numFmtId="0" fontId="0" fillId="0" borderId="10" xfId="0" applyFont="1" applyFill="1" applyBorder="1" applyAlignment="1">
      <alignment horizontal="left" vertical="top" wrapText="1"/>
    </xf>
    <xf numFmtId="0" fontId="24" fillId="0" borderId="0" xfId="0" applyFont="1" applyFill="1" applyAlignment="1">
      <alignment horizontal="center" vertical="top" wrapText="1"/>
    </xf>
    <xf numFmtId="0" fontId="0" fillId="0" borderId="10" xfId="0" applyFont="1" applyFill="1" applyBorder="1" applyAlignment="1">
      <alignment/>
    </xf>
    <xf numFmtId="0" fontId="24" fillId="0" borderId="0" xfId="0" applyFont="1" applyFill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1" fontId="24" fillId="0" borderId="10" xfId="0" applyNumberFormat="1" applyFont="1" applyFill="1" applyBorder="1" applyAlignment="1">
      <alignment horizontal="center" vertical="top" wrapText="1"/>
    </xf>
    <xf numFmtId="2" fontId="24" fillId="0" borderId="0" xfId="0" applyNumberFormat="1" applyFont="1" applyFill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top" wrapText="1"/>
    </xf>
    <xf numFmtId="0" fontId="24" fillId="0" borderId="0" xfId="0" applyFont="1" applyFill="1" applyAlignment="1">
      <alignment vertical="top" wrapText="1"/>
    </xf>
    <xf numFmtId="1" fontId="20" fillId="0" borderId="10" xfId="0" applyNumberFormat="1" applyFont="1" applyFill="1" applyBorder="1" applyAlignment="1">
      <alignment horizontal="left" vertical="top" wrapText="1"/>
    </xf>
    <xf numFmtId="1" fontId="25" fillId="0" borderId="10" xfId="0" applyNumberFormat="1" applyFont="1" applyFill="1" applyBorder="1" applyAlignment="1">
      <alignment horizontal="center" wrapText="1"/>
    </xf>
    <xf numFmtId="1" fontId="24" fillId="0" borderId="0" xfId="0" applyNumberFormat="1" applyFont="1" applyFill="1" applyAlignment="1">
      <alignment vertical="top" wrapText="1"/>
    </xf>
    <xf numFmtId="1" fontId="0" fillId="0" borderId="10" xfId="0" applyNumberFormat="1" applyFont="1" applyFill="1" applyBorder="1" applyAlignment="1">
      <alignment horizontal="left" vertical="top" wrapText="1"/>
    </xf>
    <xf numFmtId="1" fontId="24" fillId="0" borderId="10" xfId="0" applyNumberFormat="1" applyFont="1" applyFill="1" applyBorder="1" applyAlignment="1">
      <alignment horizontal="center" wrapText="1"/>
    </xf>
    <xf numFmtId="0" fontId="20" fillId="0" borderId="10" xfId="0" applyFont="1" applyFill="1" applyBorder="1" applyAlignment="1">
      <alignment horizontal="left" vertical="top" wrapText="1"/>
    </xf>
    <xf numFmtId="0" fontId="20" fillId="0" borderId="11" xfId="0" applyFont="1" applyFill="1" applyBorder="1" applyAlignment="1">
      <alignment/>
    </xf>
    <xf numFmtId="1" fontId="25" fillId="0" borderId="10" xfId="0" applyNumberFormat="1" applyFont="1" applyFill="1" applyBorder="1" applyAlignment="1">
      <alignment horizontal="center" vertical="top" wrapText="1"/>
    </xf>
    <xf numFmtId="1" fontId="26" fillId="0" borderId="10" xfId="0" applyNumberFormat="1" applyFont="1" applyFill="1" applyBorder="1" applyAlignment="1">
      <alignment horizontal="left" vertical="top" wrapText="1"/>
    </xf>
    <xf numFmtId="0" fontId="27" fillId="0" borderId="0" xfId="0" applyFont="1" applyFill="1" applyAlignment="1">
      <alignment vertical="top" wrapText="1"/>
    </xf>
    <xf numFmtId="0" fontId="27" fillId="0" borderId="0" xfId="0" applyFont="1" applyFill="1" applyAlignment="1">
      <alignment vertical="top" wrapText="1"/>
    </xf>
    <xf numFmtId="1" fontId="0" fillId="0" borderId="10" xfId="0" applyNumberFormat="1" applyFont="1" applyFill="1" applyBorder="1" applyAlignment="1">
      <alignment vertical="top" wrapText="1"/>
    </xf>
    <xf numFmtId="1" fontId="24" fillId="0" borderId="0" xfId="0" applyNumberFormat="1" applyFont="1" applyFill="1" applyAlignment="1">
      <alignment vertical="top" wrapText="1"/>
    </xf>
    <xf numFmtId="0" fontId="28" fillId="0" borderId="10" xfId="0" applyFont="1" applyFill="1" applyBorder="1" applyAlignment="1">
      <alignment horizontal="center" wrapText="1"/>
    </xf>
    <xf numFmtId="0" fontId="25" fillId="0" borderId="0" xfId="0" applyFont="1" applyFill="1" applyAlignment="1">
      <alignment vertical="top" wrapText="1"/>
    </xf>
    <xf numFmtId="0" fontId="0" fillId="0" borderId="10" xfId="0" applyFont="1" applyFill="1" applyBorder="1" applyAlignment="1">
      <alignment wrapText="1"/>
    </xf>
    <xf numFmtId="0" fontId="20" fillId="0" borderId="10" xfId="0" applyFont="1" applyFill="1" applyBorder="1" applyAlignment="1">
      <alignment horizontal="center" wrapText="1"/>
    </xf>
    <xf numFmtId="0" fontId="20" fillId="0" borderId="10" xfId="0" applyFont="1" applyFill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1" fontId="20" fillId="0" borderId="10" xfId="0" applyNumberFormat="1" applyFont="1" applyFill="1" applyBorder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1" fontId="24" fillId="0" borderId="0" xfId="0" applyNumberFormat="1" applyFont="1" applyFill="1" applyAlignment="1">
      <alignment horizontal="right" vertical="top" wrapText="1"/>
    </xf>
    <xf numFmtId="0" fontId="24" fillId="0" borderId="0" xfId="0" applyFont="1" applyAlignment="1">
      <alignment vertical="top" wrapText="1"/>
    </xf>
    <xf numFmtId="0" fontId="20" fillId="0" borderId="12" xfId="0" applyFont="1" applyFill="1" applyBorder="1" applyAlignment="1">
      <alignment horizontal="center" vertical="top" wrapText="1"/>
    </xf>
    <xf numFmtId="0" fontId="25" fillId="0" borderId="12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 vertical="top" wrapText="1"/>
    </xf>
    <xf numFmtId="0" fontId="24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/>
    </xf>
    <xf numFmtId="188" fontId="25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1" fontId="24" fillId="0" borderId="0" xfId="0" applyNumberFormat="1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B96"/>
  <sheetViews>
    <sheetView tabSelected="1" zoomScalePageLayoutView="0" workbookViewId="0" topLeftCell="A1">
      <pane xSplit="1" topLeftCell="B1" activePane="topRight" state="frozen"/>
      <selection pane="topLeft" activeCell="A31" sqref="A31"/>
      <selection pane="topRight" activeCell="B15" sqref="B15"/>
    </sheetView>
  </sheetViews>
  <sheetFormatPr defaultColWidth="16.140625" defaultRowHeight="11.25" customHeight="1"/>
  <cols>
    <col min="1" max="1" width="73.57421875" style="43" customWidth="1"/>
    <col min="2" max="2" width="20.00390625" style="16" customWidth="1"/>
    <col min="3" max="16384" width="16.140625" style="45" customWidth="1"/>
  </cols>
  <sheetData>
    <row r="1" spans="1:2" s="3" customFormat="1" ht="11.25" customHeight="1">
      <c r="A1" s="1" t="s">
        <v>0</v>
      </c>
      <c r="B1" s="2"/>
    </row>
    <row r="2" spans="1:2" s="3" customFormat="1" ht="11.25" customHeight="1">
      <c r="A2" s="58" t="s">
        <v>1</v>
      </c>
      <c r="B2" s="58"/>
    </row>
    <row r="3" spans="1:2" s="5" customFormat="1" ht="11.25" customHeight="1">
      <c r="A3" s="59" t="s">
        <v>2</v>
      </c>
      <c r="B3" s="59"/>
    </row>
    <row r="4" spans="1:2" s="5" customFormat="1" ht="11.25" customHeight="1">
      <c r="A4" s="4"/>
      <c r="B4" s="6"/>
    </row>
    <row r="5" spans="1:2" s="9" customFormat="1" ht="11.25" customHeight="1">
      <c r="A5" s="7" t="s">
        <v>3</v>
      </c>
      <c r="B5" s="8" t="s">
        <v>4</v>
      </c>
    </row>
    <row r="6" spans="1:2" s="12" customFormat="1" ht="11.25" customHeight="1">
      <c r="A6" s="10" t="s">
        <v>5</v>
      </c>
      <c r="B6" s="11"/>
    </row>
    <row r="7" spans="1:2" s="14" customFormat="1" ht="11.25" customHeight="1">
      <c r="A7" s="48" t="s">
        <v>6</v>
      </c>
      <c r="B7" s="49">
        <v>1993</v>
      </c>
    </row>
    <row r="8" spans="1:2" s="16" customFormat="1" ht="11.25" customHeight="1">
      <c r="A8" s="50" t="s">
        <v>7</v>
      </c>
      <c r="B8" s="51">
        <v>3854.8</v>
      </c>
    </row>
    <row r="9" spans="1:2" s="16" customFormat="1" ht="11.25" customHeight="1">
      <c r="A9" t="s">
        <v>78</v>
      </c>
      <c r="B9" s="56" t="s">
        <v>79</v>
      </c>
    </row>
    <row r="10" spans="1:2" s="16" customFormat="1" ht="11.25" customHeight="1">
      <c r="A10" t="s">
        <v>80</v>
      </c>
      <c r="B10" s="57" t="s">
        <v>81</v>
      </c>
    </row>
    <row r="11" spans="1:2" s="16" customFormat="1" ht="11.25" customHeight="1">
      <c r="A11" t="s">
        <v>82</v>
      </c>
      <c r="B11" s="57">
        <v>744</v>
      </c>
    </row>
    <row r="12" spans="1:2" s="16" customFormat="1" ht="11.25" customHeight="1">
      <c r="A12" s="52" t="s">
        <v>8</v>
      </c>
      <c r="B12" s="53">
        <v>9</v>
      </c>
    </row>
    <row r="13" spans="1:2" s="16" customFormat="1" ht="11.25" customHeight="1">
      <c r="A13" s="52" t="s">
        <v>9</v>
      </c>
      <c r="B13" s="53">
        <v>1</v>
      </c>
    </row>
    <row r="14" spans="1:2" s="16" customFormat="1" ht="11.25" customHeight="1">
      <c r="A14" s="52" t="s">
        <v>77</v>
      </c>
      <c r="B14" s="53">
        <v>2084</v>
      </c>
    </row>
    <row r="15" spans="1:2" s="16" customFormat="1" ht="11.25" customHeight="1">
      <c r="A15" s="52" t="s">
        <v>10</v>
      </c>
      <c r="B15" s="53">
        <v>1341</v>
      </c>
    </row>
    <row r="16" spans="1:2" s="19" customFormat="1" ht="11.25" customHeight="1">
      <c r="A16" s="52" t="s">
        <v>11</v>
      </c>
      <c r="B16" s="53">
        <v>2230</v>
      </c>
    </row>
    <row r="17" spans="1:2" s="21" customFormat="1" ht="11.25" customHeight="1">
      <c r="A17" s="52" t="s">
        <v>12</v>
      </c>
      <c r="B17" s="49">
        <v>72</v>
      </c>
    </row>
    <row r="18" spans="1:2" s="24" customFormat="1" ht="11.25" customHeight="1">
      <c r="A18" s="52" t="s">
        <v>13</v>
      </c>
      <c r="B18" s="49">
        <v>203</v>
      </c>
    </row>
    <row r="19" spans="1:2" s="24" customFormat="1" ht="11.25" customHeight="1">
      <c r="A19" s="52" t="s">
        <v>14</v>
      </c>
      <c r="B19" s="53">
        <v>46</v>
      </c>
    </row>
    <row r="20" spans="1:2" s="21" customFormat="1" ht="11.25" customHeight="1">
      <c r="A20" s="54" t="s">
        <v>15</v>
      </c>
      <c r="B20" s="55" t="s">
        <v>16</v>
      </c>
    </row>
    <row r="21" spans="1:2" s="21" customFormat="1" ht="11.25" customHeight="1">
      <c r="A21" s="46" t="s">
        <v>17</v>
      </c>
      <c r="B21" s="47" t="s">
        <v>18</v>
      </c>
    </row>
    <row r="22" spans="1:2" s="16" customFormat="1" ht="11.25" customHeight="1">
      <c r="A22" s="22" t="s">
        <v>19</v>
      </c>
      <c r="B22" s="23">
        <v>20184.38</v>
      </c>
    </row>
    <row r="23" spans="1:2" s="31" customFormat="1" ht="11.25" customHeight="1">
      <c r="A23" s="25" t="s">
        <v>20</v>
      </c>
      <c r="B23" s="26">
        <v>706295.4</v>
      </c>
    </row>
    <row r="24" spans="1:2" s="16" customFormat="1" ht="11.25" customHeight="1">
      <c r="A24" s="27" t="s">
        <v>21</v>
      </c>
      <c r="B24" s="18">
        <f>1750/1.2315</f>
        <v>1421.0312626877792</v>
      </c>
    </row>
    <row r="25" spans="1:2" s="16" customFormat="1" ht="11.25" customHeight="1">
      <c r="A25" s="13" t="s">
        <v>22</v>
      </c>
      <c r="B25" s="18">
        <v>6291.12</v>
      </c>
    </row>
    <row r="26" spans="1:2" s="21" customFormat="1" ht="11.25" customHeight="1">
      <c r="A26" s="28" t="s">
        <v>23</v>
      </c>
      <c r="B26" s="29">
        <v>716938</v>
      </c>
    </row>
    <row r="27" spans="1:2" s="21" customFormat="1" ht="11.25" customHeight="1">
      <c r="A27" s="30" t="s">
        <v>24</v>
      </c>
      <c r="B27" s="18">
        <v>17254</v>
      </c>
    </row>
    <row r="28" spans="1:2" s="16" customFormat="1" ht="11.25" customHeight="1">
      <c r="A28" s="20" t="s">
        <v>25</v>
      </c>
      <c r="B28" s="29"/>
    </row>
    <row r="29" spans="1:2" s="16" customFormat="1" ht="11.25" customHeight="1">
      <c r="A29" s="20" t="s">
        <v>26</v>
      </c>
      <c r="B29" s="29">
        <f>B30+B31+B32+B33+B34+B35+B36+B37+B38</f>
        <v>191814</v>
      </c>
    </row>
    <row r="30" spans="1:2" s="32" customFormat="1" ht="11.25" customHeight="1">
      <c r="A30" s="13" t="s">
        <v>27</v>
      </c>
      <c r="B30" s="18">
        <v>36548</v>
      </c>
    </row>
    <row r="31" spans="1:2" s="16" customFormat="1" ht="11.25" customHeight="1">
      <c r="A31" s="17" t="s">
        <v>28</v>
      </c>
      <c r="B31" s="18">
        <v>3520</v>
      </c>
    </row>
    <row r="32" spans="1:2" s="16" customFormat="1" ht="11.25" customHeight="1">
      <c r="A32" s="13" t="s">
        <v>29</v>
      </c>
      <c r="B32" s="18">
        <v>34538</v>
      </c>
    </row>
    <row r="33" spans="1:2" s="34" customFormat="1" ht="11.25" customHeight="1">
      <c r="A33" s="13" t="s">
        <v>30</v>
      </c>
      <c r="B33" s="18">
        <v>35404</v>
      </c>
    </row>
    <row r="34" spans="1:2" s="16" customFormat="1" ht="11.25" customHeight="1">
      <c r="A34" s="13" t="s">
        <v>31</v>
      </c>
      <c r="B34" s="18">
        <v>30102</v>
      </c>
    </row>
    <row r="35" spans="1:2" s="16" customFormat="1" ht="11.25" customHeight="1">
      <c r="A35" s="13" t="s">
        <v>32</v>
      </c>
      <c r="B35" s="18">
        <v>15590</v>
      </c>
    </row>
    <row r="36" spans="1:2" s="16" customFormat="1" ht="11.25" customHeight="1">
      <c r="A36" s="17" t="s">
        <v>33</v>
      </c>
      <c r="B36" s="18">
        <v>31641</v>
      </c>
    </row>
    <row r="37" spans="1:2" s="36" customFormat="1" ht="11.25" customHeight="1">
      <c r="A37" s="33" t="s">
        <v>34</v>
      </c>
      <c r="B37" s="18">
        <v>1951</v>
      </c>
    </row>
    <row r="38" spans="1:2" s="16" customFormat="1" ht="11.25" customHeight="1">
      <c r="A38" s="15" t="s">
        <v>35</v>
      </c>
      <c r="B38" s="18">
        <v>2520</v>
      </c>
    </row>
    <row r="39" spans="1:2" s="16" customFormat="1" ht="11.25" customHeight="1">
      <c r="A39" s="20" t="s">
        <v>36</v>
      </c>
      <c r="B39" s="29">
        <f>B40</f>
        <v>192414.79</v>
      </c>
    </row>
    <row r="40" spans="1:2" s="16" customFormat="1" ht="11.25" customHeight="1">
      <c r="A40" s="15" t="s">
        <v>37</v>
      </c>
      <c r="B40" s="18">
        <v>192414.79</v>
      </c>
    </row>
    <row r="41" spans="1:2" s="16" customFormat="1" ht="11.25" customHeight="1">
      <c r="A41" s="35" t="s">
        <v>38</v>
      </c>
      <c r="B41" s="29">
        <f>B42+B44+B43+B57</f>
        <v>230165.96125354775</v>
      </c>
    </row>
    <row r="42" spans="1:2" s="16" customFormat="1" ht="11.25" customHeight="1">
      <c r="A42" s="15" t="s">
        <v>39</v>
      </c>
      <c r="B42" s="18">
        <v>10637</v>
      </c>
    </row>
    <row r="43" spans="1:2" s="16" customFormat="1" ht="11.25" customHeight="1">
      <c r="A43" s="15" t="s">
        <v>40</v>
      </c>
      <c r="B43" s="18">
        <v>17223</v>
      </c>
    </row>
    <row r="44" spans="1:2" s="21" customFormat="1" ht="11.25" customHeight="1">
      <c r="A44" s="15" t="s">
        <v>41</v>
      </c>
      <c r="B44" s="18">
        <f>SUM(B45:B56)</f>
        <v>198142.77725354774</v>
      </c>
    </row>
    <row r="45" spans="1:2" s="16" customFormat="1" ht="11.25" customHeight="1">
      <c r="A45" s="37" t="s">
        <v>42</v>
      </c>
      <c r="B45" s="18">
        <v>981.14</v>
      </c>
    </row>
    <row r="46" spans="1:2" s="16" customFormat="1" ht="11.25" customHeight="1">
      <c r="A46" s="37" t="s">
        <v>43</v>
      </c>
      <c r="B46" s="18">
        <v>11068.44</v>
      </c>
    </row>
    <row r="47" spans="1:2" s="16" customFormat="1" ht="11.25" customHeight="1">
      <c r="A47" s="37" t="s">
        <v>44</v>
      </c>
      <c r="B47" s="18">
        <v>11103.27</v>
      </c>
    </row>
    <row r="48" spans="1:2" s="16" customFormat="1" ht="11.25" customHeight="1">
      <c r="A48" s="37" t="s">
        <v>45</v>
      </c>
      <c r="B48" s="18">
        <v>7455.4</v>
      </c>
    </row>
    <row r="49" spans="1:2" s="16" customFormat="1" ht="11.25" customHeight="1">
      <c r="A49" s="37" t="s">
        <v>46</v>
      </c>
      <c r="B49" s="18">
        <v>39556.49</v>
      </c>
    </row>
    <row r="50" spans="1:2" s="16" customFormat="1" ht="11.25" customHeight="1">
      <c r="A50" s="37" t="s">
        <v>47</v>
      </c>
      <c r="B50" s="18">
        <v>11291.09</v>
      </c>
    </row>
    <row r="51" spans="1:2" s="21" customFormat="1" ht="11.25" customHeight="1">
      <c r="A51" s="37" t="s">
        <v>48</v>
      </c>
      <c r="B51" s="18">
        <v>2545.22</v>
      </c>
    </row>
    <row r="52" spans="1:2" s="21" customFormat="1" ht="11.25" customHeight="1">
      <c r="A52" s="37" t="s">
        <v>49</v>
      </c>
      <c r="B52" s="18">
        <v>68422.02</v>
      </c>
    </row>
    <row r="53" spans="1:2" s="21" customFormat="1" ht="11.25" customHeight="1">
      <c r="A53" s="37" t="s">
        <v>50</v>
      </c>
      <c r="B53" s="18">
        <v>4434.95</v>
      </c>
    </row>
    <row r="54" spans="1:2" s="36" customFormat="1" ht="11.25" customHeight="1">
      <c r="A54" s="37" t="s">
        <v>51</v>
      </c>
      <c r="B54" s="18">
        <v>28742.5</v>
      </c>
    </row>
    <row r="55" spans="1:2" s="21" customFormat="1" ht="11.25" customHeight="1">
      <c r="A55" s="37" t="s">
        <v>52</v>
      </c>
      <c r="B55" s="18">
        <f>B53*43386/436545</f>
        <v>440.7672535477442</v>
      </c>
    </row>
    <row r="56" spans="1:2" s="36" customFormat="1" ht="11.25" customHeight="1">
      <c r="A56" s="37" t="s">
        <v>53</v>
      </c>
      <c r="B56" s="18">
        <v>12101.49</v>
      </c>
    </row>
    <row r="57" spans="1:2" s="36" customFormat="1" ht="11.25" customHeight="1">
      <c r="A57" s="37" t="s">
        <v>54</v>
      </c>
      <c r="B57" s="18">
        <f>0.09*B8*12</f>
        <v>4163.184</v>
      </c>
    </row>
    <row r="58" spans="1:2" s="36" customFormat="1" ht="11.25" customHeight="1">
      <c r="A58" s="38" t="s">
        <v>55</v>
      </c>
      <c r="B58" s="29">
        <f>B59</f>
        <v>856.83</v>
      </c>
    </row>
    <row r="59" spans="1:2" s="34" customFormat="1" ht="11.25" customHeight="1">
      <c r="A59" s="37" t="s">
        <v>56</v>
      </c>
      <c r="B59" s="18">
        <v>856.83</v>
      </c>
    </row>
    <row r="60" spans="1:2" s="34" customFormat="1" ht="11.25" customHeight="1">
      <c r="A60" s="39" t="s">
        <v>57</v>
      </c>
      <c r="B60" s="29">
        <v>2032.93</v>
      </c>
    </row>
    <row r="61" spans="1:2" s="34" customFormat="1" ht="11.25" customHeight="1">
      <c r="A61" s="39" t="s">
        <v>58</v>
      </c>
      <c r="B61" s="29">
        <v>26436</v>
      </c>
    </row>
    <row r="62" spans="1:2" s="34" customFormat="1" ht="11.25" customHeight="1">
      <c r="A62" s="40" t="s">
        <v>59</v>
      </c>
      <c r="B62" s="29">
        <v>31199</v>
      </c>
    </row>
    <row r="63" spans="1:2" s="34" customFormat="1" ht="11.25" customHeight="1">
      <c r="A63" s="41" t="s">
        <v>60</v>
      </c>
      <c r="B63" s="29">
        <v>3950</v>
      </c>
    </row>
    <row r="64" spans="1:2" s="34" customFormat="1" ht="11.25" customHeight="1">
      <c r="A64" s="41" t="s">
        <v>61</v>
      </c>
      <c r="B64" s="29">
        <v>15443</v>
      </c>
    </row>
    <row r="65" spans="1:2" s="34" customFormat="1" ht="11.25" customHeight="1">
      <c r="A65" s="41" t="s">
        <v>62</v>
      </c>
      <c r="B65" s="29">
        <v>49022</v>
      </c>
    </row>
    <row r="66" spans="1:2" s="34" customFormat="1" ht="11.25" customHeight="1">
      <c r="A66" s="41" t="s">
        <v>63</v>
      </c>
      <c r="B66" s="29">
        <f>B29+B41+B58+B60+B61+B63+B64+B65+B62+B39</f>
        <v>743334.5112535479</v>
      </c>
    </row>
    <row r="67" spans="1:2" s="24" customFormat="1" ht="11.25" customHeight="1">
      <c r="A67" s="41" t="s">
        <v>64</v>
      </c>
      <c r="B67" s="29">
        <v>11779.5</v>
      </c>
    </row>
    <row r="68" spans="1:2" s="34" customFormat="1" ht="11.25" customHeight="1">
      <c r="A68" s="41" t="s">
        <v>65</v>
      </c>
      <c r="B68" s="29">
        <f>B66+B67</f>
        <v>755114.0112535479</v>
      </c>
    </row>
    <row r="69" spans="1:2" s="16" customFormat="1" ht="11.25" customHeight="1">
      <c r="A69" s="41" t="s">
        <v>66</v>
      </c>
      <c r="B69" s="29">
        <f>0.18*B68</f>
        <v>135920.5220256386</v>
      </c>
    </row>
    <row r="70" spans="1:2" s="16" customFormat="1" ht="11.25" customHeight="1">
      <c r="A70" s="41" t="s">
        <v>67</v>
      </c>
      <c r="B70" s="29">
        <f>B68+B69</f>
        <v>891034.5332791865</v>
      </c>
    </row>
    <row r="71" spans="1:2" s="16" customFormat="1" ht="11.25" customHeight="1">
      <c r="A71" s="41" t="s">
        <v>68</v>
      </c>
      <c r="B71" s="23">
        <v>130635</v>
      </c>
    </row>
    <row r="72" spans="1:2" s="16" customFormat="1" ht="11.25" customHeight="1">
      <c r="A72" s="41" t="s">
        <v>69</v>
      </c>
      <c r="B72" s="29">
        <f>B26-B70+B71</f>
        <v>-43461.533279186464</v>
      </c>
    </row>
    <row r="73" spans="1:2" s="16" customFormat="1" ht="11.25" customHeight="1">
      <c r="A73" s="42" t="s">
        <v>70</v>
      </c>
      <c r="B73" s="21"/>
    </row>
    <row r="74" spans="1:2" s="16" customFormat="1" ht="11.25" customHeight="1">
      <c r="A74" s="43" t="s">
        <v>71</v>
      </c>
      <c r="B74" s="44" t="s">
        <v>72</v>
      </c>
    </row>
    <row r="75" spans="1:2" s="16" customFormat="1" ht="11.25" customHeight="1">
      <c r="A75" s="43"/>
      <c r="B75" s="44"/>
    </row>
    <row r="76" spans="1:2" s="16" customFormat="1" ht="11.25" customHeight="1">
      <c r="A76" s="42" t="s">
        <v>73</v>
      </c>
      <c r="B76" s="44"/>
    </row>
    <row r="77" spans="1:2" s="16" customFormat="1" ht="11.25" customHeight="1">
      <c r="A77" s="43" t="s">
        <v>74</v>
      </c>
      <c r="B77" s="44" t="s">
        <v>75</v>
      </c>
    </row>
    <row r="78" spans="1:2" s="16" customFormat="1" ht="11.25" customHeight="1">
      <c r="A78" s="43"/>
      <c r="B78" s="44"/>
    </row>
    <row r="79" spans="1:2" s="16" customFormat="1" ht="11.25" customHeight="1">
      <c r="A79" s="42" t="s">
        <v>76</v>
      </c>
      <c r="B79" s="21"/>
    </row>
    <row r="80" spans="1:2" s="16" customFormat="1" ht="11.25" customHeight="1">
      <c r="A80" s="43"/>
      <c r="B80" s="21"/>
    </row>
    <row r="81" spans="1:2" s="16" customFormat="1" ht="11.25" customHeight="1">
      <c r="A81" s="43"/>
      <c r="B81" s="21"/>
    </row>
    <row r="82" spans="1:2" s="16" customFormat="1" ht="11.25" customHeight="1">
      <c r="A82" s="43"/>
      <c r="B82" s="21"/>
    </row>
    <row r="83" spans="1:2" s="16" customFormat="1" ht="11.25" customHeight="1">
      <c r="A83" s="43"/>
      <c r="B83" s="21"/>
    </row>
    <row r="84" spans="1:2" s="16" customFormat="1" ht="11.25" customHeight="1">
      <c r="A84" s="43"/>
      <c r="B84" s="21"/>
    </row>
    <row r="85" spans="1:2" s="16" customFormat="1" ht="11.25" customHeight="1">
      <c r="A85" s="43"/>
      <c r="B85" s="21"/>
    </row>
    <row r="86" spans="1:2" s="16" customFormat="1" ht="11.25" customHeight="1">
      <c r="A86" s="43"/>
      <c r="B86" s="21"/>
    </row>
    <row r="87" spans="1:2" s="16" customFormat="1" ht="11.25" customHeight="1">
      <c r="A87" s="43"/>
      <c r="B87" s="21"/>
    </row>
    <row r="88" spans="1:2" s="16" customFormat="1" ht="11.25" customHeight="1">
      <c r="A88" s="43"/>
      <c r="B88" s="21"/>
    </row>
    <row r="89" spans="1:2" s="16" customFormat="1" ht="11.25" customHeight="1">
      <c r="A89" s="43"/>
      <c r="B89" s="21"/>
    </row>
    <row r="90" spans="1:2" s="16" customFormat="1" ht="11.25" customHeight="1">
      <c r="A90" s="43"/>
      <c r="B90" s="21"/>
    </row>
    <row r="91" s="16" customFormat="1" ht="11.25" customHeight="1">
      <c r="A91" s="43"/>
    </row>
    <row r="92" s="16" customFormat="1" ht="11.25" customHeight="1">
      <c r="A92" s="43"/>
    </row>
    <row r="93" s="16" customFormat="1" ht="11.25" customHeight="1">
      <c r="A93" s="43"/>
    </row>
    <row r="94" s="16" customFormat="1" ht="11.25" customHeight="1">
      <c r="A94" s="43"/>
    </row>
    <row r="95" s="16" customFormat="1" ht="11.25" customHeight="1">
      <c r="A95" s="43"/>
    </row>
    <row r="96" s="16" customFormat="1" ht="11.25" customHeight="1">
      <c r="A96" s="43"/>
    </row>
  </sheetData>
  <sheetProtection/>
  <mergeCells count="2">
    <mergeCell ref="A2:B2"/>
    <mergeCell ref="A3:B3"/>
  </mergeCells>
  <printOptions/>
  <pageMargins left="0.5905511811023623" right="0.1968503937007874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PEO</cp:lastModifiedBy>
  <dcterms:created xsi:type="dcterms:W3CDTF">1996-10-08T23:32:33Z</dcterms:created>
  <dcterms:modified xsi:type="dcterms:W3CDTF">2011-04-25T08:50:30Z</dcterms:modified>
  <cp:category/>
  <cp:version/>
  <cp:contentType/>
  <cp:contentStatus/>
</cp:coreProperties>
</file>