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лист)'!$A$1:$CN$87</definedName>
  </definedNames>
  <calcPr fullCalcOnLoad="1"/>
</workbook>
</file>

<file path=xl/sharedStrings.xml><?xml version="1.0" encoding="utf-8"?>
<sst xmlns="http://schemas.openxmlformats.org/spreadsheetml/2006/main" count="90" uniqueCount="90">
  <si>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</si>
  <si>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</si>
  <si>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</si>
  <si>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</si>
  <si>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</si>
  <si>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</si>
  <si>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</si>
  <si>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</si>
  <si>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</si>
  <si>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</si>
  <si>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Общестроительные работы</t>
  </si>
  <si>
    <t>Омолаживание, снос деревьев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</si>
  <si>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</si>
  <si>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</si>
  <si>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</si>
  <si>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</si>
  <si>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</si>
  <si>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</si>
  <si>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</si>
  <si>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</si>
  <si>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</si>
  <si>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</si>
  <si>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</si>
  <si>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</si>
  <si>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</si>
  <si>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</si>
  <si>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</si>
  <si>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</si>
  <si>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</si>
  <si>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</si>
  <si>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</si>
  <si>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</si>
  <si>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</si>
  <si>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</si>
  <si>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</si>
  <si>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</si>
  <si>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</si>
  <si>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</si>
  <si>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</t>
  </si>
  <si>
    <t>Обслуживающая организация</t>
  </si>
  <si>
    <t>кв.№</t>
  </si>
  <si>
    <t>Бр.Кадомцевых, 7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</si>
  <si>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</si>
  <si>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</si>
  <si>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</si>
  <si>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</si>
  <si>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Смена труб канализации</t>
  </si>
  <si>
    <t>Ремонт подъездных козырьков</t>
  </si>
  <si>
    <t>ОТЧЕТ</t>
  </si>
  <si>
    <t>Текущий ремонт</t>
  </si>
  <si>
    <t xml:space="preserve">Начислено арендаторам </t>
  </si>
  <si>
    <t>Задолженность на 01.01.2011 г.</t>
  </si>
  <si>
    <t>Отклонение за 2010 год (перерасход (-), неосвоение (+))</t>
  </si>
  <si>
    <t>Начислено за рекламу</t>
  </si>
  <si>
    <t>Поступление от населения</t>
  </si>
  <si>
    <t>Поступление от арендаторов</t>
  </si>
  <si>
    <t>Поступление от рекламы</t>
  </si>
  <si>
    <t>Ремонт шиферной кровли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</si>
  <si>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</si>
  <si>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</si>
  <si>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</si>
  <si>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</si>
  <si>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</si>
  <si>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</si>
  <si>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</si>
  <si>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</si>
  <si>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</si>
  <si>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</si>
  <si>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</si>
  <si>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</si>
  <si>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</si>
  <si>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</si>
  <si>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</si>
  <si>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</si>
  <si>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</si>
  <si>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</si>
  <si>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</si>
  <si>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</si>
  <si>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</si>
  <si>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</si>
  <si>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Электромонтажные работы</t>
  </si>
  <si>
    <t>Обследование дымоходов и вентканалов</t>
  </si>
  <si>
    <t>Ремонт и покраска ограждений, д/оборудования, б/площадок, скамеек, урн</t>
  </si>
  <si>
    <t>Плотнические работы (остекление, ремонт форточек, установка, смена замков, пружин, ремонт слуховых окон)</t>
  </si>
  <si>
    <t>Справочно: На сумму 92669 руб. создан резервный фонд на ремонт л/клетки в 2012 г.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</si>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</sst>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7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11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 horizontal="center"/>
    </xf>
    <xf numFmtId="0" fontId="9" fillId="0" borderId="0" xfId="0" applyFont="1" applyFill="1" applyAlignment="1">
      <alignment vertical="top" wrapText="1" shrinkToFit="1"/>
    </xf>
    <xf numFmtId="1" fontId="11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N89"/>
  <sheetViews>
    <sheetView tabSelected="1" zoomScaleSheetLayoutView="100" workbookViewId="0" topLeftCell="A1">
      <selection activeCell="A7" sqref="A7"/>
    </sheetView>
  </sheetViews>
  <sheetFormatPr defaultColWidth="9.140625" defaultRowHeight="12.75"/>
  <cols>
    <col min="1" max="1" width="88.421875" style="55" customWidth="1"/>
    <col min="2" max="2" width="18.28125" style="64" customWidth="1"/>
    <col min="3" max="16384" width="9.140625" style="2" customWidth="1"/>
  </cols>
  <sheetData>
    <row r="1" ht="12">
      <c r="A1" s="63" t="s">
        <v>48</v>
      </c>
    </row>
    <row r="2" spans="1:2" s="3" customFormat="1" ht="12">
      <c r="A2" s="63" t="s">
        <v>79</v>
      </c>
      <c r="B2" s="65"/>
    </row>
    <row r="3" spans="1:2" s="3" customFormat="1" ht="12">
      <c r="A3" s="63" t="s">
        <v>16</v>
      </c>
      <c r="B3" s="65"/>
    </row>
    <row r="4" spans="1:2" s="6" customFormat="1" ht="12.75" customHeight="1">
      <c r="A4" s="4" t="s">
        <v>12</v>
      </c>
      <c r="B4" s="5" t="s">
        <v>41</v>
      </c>
    </row>
    <row r="5" spans="1:2" s="6" customFormat="1" ht="12.75" customHeight="1">
      <c r="A5" s="7" t="s">
        <v>18</v>
      </c>
      <c r="B5" s="8">
        <v>1965</v>
      </c>
    </row>
    <row r="6" spans="1:2" s="6" customFormat="1" ht="12.75" customHeight="1">
      <c r="A6" s="7" t="s">
        <v>19</v>
      </c>
      <c r="B6" s="8">
        <v>4840.8</v>
      </c>
    </row>
    <row r="7" spans="1:2" s="6" customFormat="1" ht="12.75" customHeight="1">
      <c r="A7" s="75" t="s">
        <v>86</v>
      </c>
      <c r="B7" s="76" t="s">
        <v>88</v>
      </c>
    </row>
    <row r="8" spans="1:2" s="6" customFormat="1" ht="12.75" customHeight="1">
      <c r="A8" s="75" t="s">
        <v>87</v>
      </c>
      <c r="B8" s="76" t="s">
        <v>89</v>
      </c>
    </row>
    <row r="9" spans="1:2" s="6" customFormat="1" ht="12.75" customHeight="1">
      <c r="A9" s="75" t="s">
        <v>22</v>
      </c>
      <c r="B9" s="8">
        <v>1127</v>
      </c>
    </row>
    <row r="10" spans="1:2" s="6" customFormat="1" ht="12.75" customHeight="1">
      <c r="A10" s="7" t="s">
        <v>20</v>
      </c>
      <c r="B10" s="8">
        <v>5</v>
      </c>
    </row>
    <row r="11" spans="1:2" s="6" customFormat="1" ht="12.75" customHeight="1">
      <c r="A11" s="7" t="s">
        <v>21</v>
      </c>
      <c r="B11" s="8">
        <v>0</v>
      </c>
    </row>
    <row r="12" spans="1:2" s="6" customFormat="1" ht="12.75" customHeight="1" hidden="1">
      <c r="A12" s="9" t="s">
        <v>23</v>
      </c>
      <c r="B12" s="8"/>
    </row>
    <row r="13" spans="1:2" s="6" customFormat="1" ht="12.75" customHeight="1" hidden="1">
      <c r="A13" s="9" t="s">
        <v>24</v>
      </c>
      <c r="B13" s="10">
        <v>2214</v>
      </c>
    </row>
    <row r="14" spans="1:2" s="6" customFormat="1" ht="12.75" customHeight="1">
      <c r="A14" s="7" t="s">
        <v>13</v>
      </c>
      <c r="B14" s="10">
        <f>B15+B16</f>
        <v>4169</v>
      </c>
    </row>
    <row r="15" spans="1:2" s="6" customFormat="1" ht="12.75" customHeight="1">
      <c r="A15" s="7" t="s">
        <v>25</v>
      </c>
      <c r="B15" s="8">
        <v>1237</v>
      </c>
    </row>
    <row r="16" spans="1:2" s="6" customFormat="1" ht="12.75" customHeight="1">
      <c r="A16" s="7" t="s">
        <v>26</v>
      </c>
      <c r="B16" s="8">
        <v>2932</v>
      </c>
    </row>
    <row r="17" spans="1:2" s="6" customFormat="1" ht="12.75" customHeight="1" hidden="1">
      <c r="A17" s="9" t="s">
        <v>27</v>
      </c>
      <c r="B17" s="8">
        <v>385</v>
      </c>
    </row>
    <row r="18" spans="1:2" s="6" customFormat="1" ht="12.75" customHeight="1">
      <c r="A18" s="7" t="s">
        <v>28</v>
      </c>
      <c r="B18" s="8">
        <v>100</v>
      </c>
    </row>
    <row r="19" spans="1:2" s="6" customFormat="1" ht="12.75" customHeight="1">
      <c r="A19" s="11" t="s">
        <v>29</v>
      </c>
      <c r="B19" s="8">
        <v>207</v>
      </c>
    </row>
    <row r="20" spans="1:2" s="6" customFormat="1" ht="12.75" customHeight="1">
      <c r="A20" s="11" t="s">
        <v>15</v>
      </c>
      <c r="B20" s="8">
        <f>SUM(B21:B23)</f>
        <v>25</v>
      </c>
    </row>
    <row r="21" spans="1:2" s="6" customFormat="1" ht="12.75" customHeight="1" hidden="1">
      <c r="A21" s="9" t="s">
        <v>30</v>
      </c>
      <c r="B21" s="8">
        <v>20</v>
      </c>
    </row>
    <row r="22" spans="1:2" s="12" customFormat="1" ht="12.75" customHeight="1" hidden="1">
      <c r="A22" s="9" t="s">
        <v>31</v>
      </c>
      <c r="B22" s="8"/>
    </row>
    <row r="23" spans="1:2" s="12" customFormat="1" ht="12.75" customHeight="1" hidden="1">
      <c r="A23" s="9" t="s">
        <v>32</v>
      </c>
      <c r="B23" s="8">
        <v>5</v>
      </c>
    </row>
    <row r="24" spans="1:2" s="12" customFormat="1" ht="12.75" customHeight="1" hidden="1">
      <c r="A24" s="9" t="s">
        <v>33</v>
      </c>
      <c r="B24" s="8">
        <v>1700</v>
      </c>
    </row>
    <row r="25" spans="1:2" s="12" customFormat="1" ht="12.75" customHeight="1" hidden="1">
      <c r="A25" s="9" t="s">
        <v>34</v>
      </c>
      <c r="B25" s="8">
        <v>1000</v>
      </c>
    </row>
    <row r="26" spans="1:2" s="12" customFormat="1" ht="12.75" customHeight="1" hidden="1">
      <c r="A26" s="9" t="s">
        <v>35</v>
      </c>
      <c r="B26" s="8">
        <v>1100</v>
      </c>
    </row>
    <row r="27" spans="1:2" s="12" customFormat="1" ht="12.75" customHeight="1" hidden="1">
      <c r="A27" s="9" t="s">
        <v>36</v>
      </c>
      <c r="B27" s="8">
        <v>171</v>
      </c>
    </row>
    <row r="28" spans="1:2" s="12" customFormat="1" ht="23.25" customHeight="1">
      <c r="A28" s="7" t="s">
        <v>37</v>
      </c>
      <c r="B28" s="8" t="s">
        <v>38</v>
      </c>
    </row>
    <row r="29" spans="1:2" s="15" customFormat="1" ht="12.75" customHeight="1">
      <c r="A29" s="13" t="s">
        <v>42</v>
      </c>
      <c r="B29" s="14" t="s">
        <v>85</v>
      </c>
    </row>
    <row r="30" spans="1:2" s="18" customFormat="1" ht="12.75" customHeight="1">
      <c r="A30" s="16" t="s">
        <v>5</v>
      </c>
      <c r="B30" s="17">
        <v>1822</v>
      </c>
    </row>
    <row r="31" spans="1:2" s="21" customFormat="1" ht="12.75" customHeight="1">
      <c r="A31" s="19" t="s">
        <v>6</v>
      </c>
      <c r="B31" s="20">
        <v>496107</v>
      </c>
    </row>
    <row r="32" spans="1:2" s="21" customFormat="1" ht="12.75" customHeight="1" hidden="1">
      <c r="A32" s="22" t="s">
        <v>54</v>
      </c>
      <c r="B32" s="20">
        <v>476223</v>
      </c>
    </row>
    <row r="33" spans="1:2" s="21" customFormat="1" ht="12.75" customHeight="1" hidden="1">
      <c r="A33" s="19" t="s">
        <v>50</v>
      </c>
      <c r="B33" s="24"/>
    </row>
    <row r="34" spans="1:2" s="21" customFormat="1" ht="12.75" customHeight="1" hidden="1">
      <c r="A34" s="22" t="s">
        <v>55</v>
      </c>
      <c r="B34" s="24"/>
    </row>
    <row r="35" spans="1:2" s="21" customFormat="1" ht="12.75" customHeight="1" hidden="1">
      <c r="A35" s="26" t="s">
        <v>53</v>
      </c>
      <c r="B35" s="24"/>
    </row>
    <row r="36" spans="1:2" s="21" customFormat="1" ht="12" customHeight="1" hidden="1">
      <c r="A36" s="22" t="s">
        <v>56</v>
      </c>
      <c r="B36" s="24"/>
    </row>
    <row r="37" spans="1:2" s="21" customFormat="1" ht="12.75" customHeight="1">
      <c r="A37" s="19" t="s">
        <v>44</v>
      </c>
      <c r="B37" s="23">
        <f>B32+B34+B36</f>
        <v>476223</v>
      </c>
    </row>
    <row r="38" spans="1:2" s="21" customFormat="1" ht="12.75" customHeight="1">
      <c r="A38" s="27" t="s">
        <v>51</v>
      </c>
      <c r="B38" s="23">
        <f>B30+B31+B33-B32-B34+B35-B36</f>
        <v>21706</v>
      </c>
    </row>
    <row r="39" spans="1:2" s="21" customFormat="1" ht="12.75" customHeight="1">
      <c r="A39" s="28"/>
      <c r="B39" s="1"/>
    </row>
    <row r="40" spans="1:2" s="30" customFormat="1" ht="13.5" customHeight="1">
      <c r="A40" s="29" t="s">
        <v>43</v>
      </c>
      <c r="B40" s="29" t="s">
        <v>17</v>
      </c>
    </row>
    <row r="41" spans="1:2" s="30" customFormat="1" ht="13.5" customHeight="1">
      <c r="A41" s="25" t="s">
        <v>66</v>
      </c>
      <c r="B41" s="1">
        <v>121040</v>
      </c>
    </row>
    <row r="42" spans="1:2" s="30" customFormat="1" ht="13.5" customHeight="1">
      <c r="A42" s="31" t="s">
        <v>58</v>
      </c>
      <c r="B42" s="32">
        <v>56823</v>
      </c>
    </row>
    <row r="43" spans="1:2" s="30" customFormat="1" ht="13.5" customHeight="1">
      <c r="A43" s="31" t="s">
        <v>59</v>
      </c>
      <c r="B43" s="34">
        <v>8327</v>
      </c>
    </row>
    <row r="44" spans="1:2" s="30" customFormat="1" ht="13.5" customHeight="1">
      <c r="A44" s="31" t="s">
        <v>60</v>
      </c>
      <c r="B44" s="32">
        <v>12639</v>
      </c>
    </row>
    <row r="45" spans="1:2" s="30" customFormat="1" ht="13.5" customHeight="1">
      <c r="A45" s="31" t="s">
        <v>61</v>
      </c>
      <c r="B45" s="32">
        <v>8278</v>
      </c>
    </row>
    <row r="46" spans="1:2" s="35" customFormat="1" ht="13.5" customHeight="1">
      <c r="A46" s="31" t="s">
        <v>62</v>
      </c>
      <c r="B46" s="32">
        <v>32264</v>
      </c>
    </row>
    <row r="47" spans="1:2" s="35" customFormat="1" ht="13.5" customHeight="1">
      <c r="A47" s="31" t="s">
        <v>81</v>
      </c>
      <c r="B47" s="33">
        <v>2710</v>
      </c>
    </row>
    <row r="48" spans="1:2" s="38" customFormat="1" ht="12.75" customHeight="1">
      <c r="A48" s="40" t="s">
        <v>49</v>
      </c>
      <c r="B48" s="37">
        <f>SUM(B49:B49)</f>
        <v>36626.20338983051</v>
      </c>
    </row>
    <row r="49" spans="1:2" s="38" customFormat="1" ht="12.75" customHeight="1">
      <c r="A49" s="39" t="s">
        <v>57</v>
      </c>
      <c r="B49" s="33">
        <f>43218.92/1.18</f>
        <v>36626.20338983051</v>
      </c>
    </row>
    <row r="50" spans="1:2" s="38" customFormat="1" ht="12.75" customHeight="1">
      <c r="A50" s="40" t="s">
        <v>14</v>
      </c>
      <c r="B50" s="41">
        <v>80982</v>
      </c>
    </row>
    <row r="51" spans="1:2" s="38" customFormat="1" ht="12.75" customHeight="1">
      <c r="A51" s="31" t="s">
        <v>63</v>
      </c>
      <c r="B51" s="34">
        <v>7338</v>
      </c>
    </row>
    <row r="52" spans="1:2" s="18" customFormat="1" ht="12.75" customHeight="1">
      <c r="A52" s="31" t="s">
        <v>64</v>
      </c>
      <c r="B52" s="34">
        <v>43792</v>
      </c>
    </row>
    <row r="53" spans="1:2" s="57" customFormat="1" ht="24">
      <c r="A53" s="42" t="s">
        <v>83</v>
      </c>
      <c r="B53" s="66">
        <f>279.98/1.18+485.06/1.18+2169.8/1.18+177.94/1.18</f>
        <v>2637.949152542373</v>
      </c>
    </row>
    <row r="54" spans="1:2" s="57" customFormat="1" ht="12.75" customHeight="1">
      <c r="A54" s="42" t="s">
        <v>10</v>
      </c>
      <c r="B54" s="67">
        <f>797.34/1.18+759.8/1.18</f>
        <v>1319.6101694915255</v>
      </c>
    </row>
    <row r="55" spans="1:2" s="57" customFormat="1" ht="12.75" customHeight="1">
      <c r="A55" s="42" t="s">
        <v>47</v>
      </c>
      <c r="B55" s="66">
        <f>5982.22/1.18</f>
        <v>5069.677966101695</v>
      </c>
    </row>
    <row r="56" spans="1:2" s="57" customFormat="1" ht="12.75" customHeight="1">
      <c r="A56" s="42" t="s">
        <v>45</v>
      </c>
      <c r="B56" s="66">
        <f>9891.24/1.18+2635</f>
        <v>11017.406779661018</v>
      </c>
    </row>
    <row r="57" spans="1:92" s="59" customFormat="1" ht="12.75" customHeight="1">
      <c r="A57" s="42" t="s">
        <v>9</v>
      </c>
      <c r="B57" s="66">
        <f>690.1/1.18+4902.81/1.18+753.32/1.18+2418.24/1.18+894.35/1.18</f>
        <v>8185.440677966102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</row>
    <row r="58" spans="1:92" s="61" customFormat="1" ht="12.75" customHeight="1">
      <c r="A58" s="42" t="s">
        <v>46</v>
      </c>
      <c r="B58" s="66">
        <f>(4077.61+2718.41)/1.18</f>
        <v>5759.338983050849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</row>
    <row r="59" spans="1:92" s="61" customFormat="1" ht="12.75" customHeight="1">
      <c r="A59" s="42" t="s">
        <v>80</v>
      </c>
      <c r="B59" s="68">
        <f>1504.5/1.18</f>
        <v>1275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</row>
    <row r="60" spans="1:92" s="61" customFormat="1" ht="12.75" customHeight="1">
      <c r="A60" s="62" t="s">
        <v>67</v>
      </c>
      <c r="B60" s="69">
        <f>2940.52/1.18+7122.33/1.18</f>
        <v>8527.838983050848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</row>
    <row r="61" spans="1:2" s="18" customFormat="1" ht="12.75" customHeight="1">
      <c r="A61" s="31" t="s">
        <v>65</v>
      </c>
      <c r="B61" s="34">
        <v>19453</v>
      </c>
    </row>
    <row r="62" spans="1:2" s="18" customFormat="1" ht="12.75" customHeight="1">
      <c r="A62" s="31" t="s">
        <v>68</v>
      </c>
      <c r="B62" s="32">
        <v>10398</v>
      </c>
    </row>
    <row r="63" spans="1:2" s="18" customFormat="1" ht="12.75" customHeight="1">
      <c r="A63" s="36" t="s">
        <v>78</v>
      </c>
      <c r="B63" s="41">
        <f>SUM(B64:B65)</f>
        <v>16149.08527439924</v>
      </c>
    </row>
    <row r="64" spans="1:2" s="18" customFormat="1" ht="12.75" customHeight="1">
      <c r="A64" s="42" t="s">
        <v>11</v>
      </c>
      <c r="B64" s="70">
        <f>17771.24/1.18</f>
        <v>15060.372881355934</v>
      </c>
    </row>
    <row r="65" spans="1:2" s="18" customFormat="1" ht="12.75" customHeight="1">
      <c r="A65" s="42" t="s">
        <v>82</v>
      </c>
      <c r="B65" s="71">
        <f>23128/47*2+5427.83/1.18/44</f>
        <v>1088.7123930433072</v>
      </c>
    </row>
    <row r="66" spans="1:2" s="18" customFormat="1" ht="12.75" customHeight="1">
      <c r="A66" s="44" t="s">
        <v>69</v>
      </c>
      <c r="B66" s="33">
        <f>2227890/181008.8*B6</f>
        <v>59581.46737617177</v>
      </c>
    </row>
    <row r="67" spans="1:2" s="18" customFormat="1" ht="12.75" customHeight="1">
      <c r="A67" s="44" t="s">
        <v>70</v>
      </c>
      <c r="B67" s="41">
        <v>2775</v>
      </c>
    </row>
    <row r="68" spans="1:2" s="18" customFormat="1" ht="12.75" customHeight="1">
      <c r="A68" s="44" t="s">
        <v>71</v>
      </c>
      <c r="B68" s="41">
        <v>10847</v>
      </c>
    </row>
    <row r="69" spans="1:2" s="18" customFormat="1" ht="12.75" customHeight="1">
      <c r="A69" s="44" t="s">
        <v>72</v>
      </c>
      <c r="B69" s="41">
        <v>34433</v>
      </c>
    </row>
    <row r="70" spans="1:2" s="18" customFormat="1" ht="12.75" customHeight="1">
      <c r="A70" s="44" t="s">
        <v>7</v>
      </c>
      <c r="B70" s="41">
        <f>B41+B48+B63+B67+B68+B69+B66+B50</f>
        <v>362433.7560404015</v>
      </c>
    </row>
    <row r="71" spans="1:2" s="18" customFormat="1" ht="12.75" customHeight="1">
      <c r="A71" s="43" t="s">
        <v>73</v>
      </c>
      <c r="B71" s="33">
        <f>577550/181008.8*B6</f>
        <v>15445.680210022938</v>
      </c>
    </row>
    <row r="72" spans="1:2" s="18" customFormat="1" ht="12.75" customHeight="1">
      <c r="A72" s="44" t="s">
        <v>8</v>
      </c>
      <c r="B72" s="41">
        <f>B70+B71</f>
        <v>377879.4362504245</v>
      </c>
    </row>
    <row r="73" spans="1:2" s="18" customFormat="1" ht="12.75" customHeight="1">
      <c r="A73" s="43" t="s">
        <v>74</v>
      </c>
      <c r="B73" s="33">
        <v>68018</v>
      </c>
    </row>
    <row r="74" spans="1:2" s="18" customFormat="1" ht="12.75" customHeight="1">
      <c r="A74" s="44" t="s">
        <v>75</v>
      </c>
      <c r="B74" s="41">
        <f>B72+B73</f>
        <v>445897.4362504245</v>
      </c>
    </row>
    <row r="75" spans="1:2" s="18" customFormat="1" ht="12.75" customHeight="1">
      <c r="A75" s="43" t="s">
        <v>76</v>
      </c>
      <c r="B75" s="33">
        <v>62343</v>
      </c>
    </row>
    <row r="76" spans="1:2" s="18" customFormat="1" ht="12.75" customHeight="1">
      <c r="A76" s="43" t="s">
        <v>52</v>
      </c>
      <c r="B76" s="45">
        <f>B37-B74+B75</f>
        <v>92668.56374957552</v>
      </c>
    </row>
    <row r="77" spans="1:2" s="18" customFormat="1" ht="12.75" customHeight="1">
      <c r="A77" s="48" t="s">
        <v>84</v>
      </c>
      <c r="B77" s="47"/>
    </row>
    <row r="78" spans="1:2" s="18" customFormat="1" ht="12.75" customHeight="1">
      <c r="A78" s="46"/>
      <c r="B78" s="47"/>
    </row>
    <row r="79" ht="12">
      <c r="A79" s="49" t="s">
        <v>0</v>
      </c>
    </row>
    <row r="80" spans="1:2" ht="12">
      <c r="A80" s="50" t="s">
        <v>1</v>
      </c>
      <c r="B80" s="72" t="s">
        <v>2</v>
      </c>
    </row>
    <row r="81" spans="1:2" ht="12">
      <c r="A81" s="51" t="s">
        <v>39</v>
      </c>
      <c r="B81" s="73"/>
    </row>
    <row r="82" spans="1:2" ht="12">
      <c r="A82" s="50" t="s">
        <v>3</v>
      </c>
      <c r="B82" s="72" t="s">
        <v>4</v>
      </c>
    </row>
    <row r="83" spans="1:2" ht="12">
      <c r="A83" s="51" t="s">
        <v>77</v>
      </c>
      <c r="B83" s="72"/>
    </row>
    <row r="84" ht="12">
      <c r="A84" s="50" t="s">
        <v>40</v>
      </c>
    </row>
    <row r="85" spans="1:2" s="53" customFormat="1" ht="12">
      <c r="A85" s="52"/>
      <c r="B85" s="74"/>
    </row>
    <row r="86" spans="1:2" s="53" customFormat="1" ht="12">
      <c r="A86" s="54"/>
      <c r="B86" s="74"/>
    </row>
    <row r="87" spans="1:2" s="53" customFormat="1" ht="12">
      <c r="A87" s="52"/>
      <c r="B87" s="74"/>
    </row>
    <row r="89" ht="12">
      <c r="A89" s="56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2011-04-25T04:59:40Z</dcterms:modified>
  <cp:category/>
  <cp:version/>
  <cp:contentType/>
  <cp:contentStatus/>
</cp:coreProperties>
</file>