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лист)'!$A$1:$CT$88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<sst xmlns="http://schemas.openxmlformats.org/spreadsheetml/2006/main" count="90" uniqueCount="90">
  <si>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</si>
  <si>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</si>
  <si>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</si>
  <si>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</si>
  <si>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</si>
  <si>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</si>
  <si>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</si>
  <si>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</si>
  <si>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</si>
  <si>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</si>
  <si>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</si>
  <si>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</si>
  <si>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</si>
  <si>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</si>
  <si>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</si>
  <si>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В связи с перерасходом затрат в 2008 г. снижение затрат и высвобождение средств в 2010 г. на сумму 57940 руб.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</si>
  <si>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</si>
  <si>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</si>
  <si>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</si>
  <si>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</si>
  <si>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</si>
  <si>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</si>
  <si>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</si>
  <si>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</si>
  <si>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</si>
  <si>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</si>
  <si>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</si>
  <si>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</si>
  <si>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</si>
  <si>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</si>
  <si>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</si>
  <si>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</si>
  <si>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</si>
  <si>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</si>
  <si>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</si>
  <si>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</si>
  <si>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</si>
  <si>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</si>
  <si>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</si>
  <si>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</si>
  <si>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</si>
  <si>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Пр.Октября, 23/2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</si>
  <si>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</si>
  <si>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</si>
  <si>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</si>
  <si>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</si>
  <si>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</si>
  <si>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</si>
  <si>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</si>
  <si>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</si>
  <si>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</si>
  <si>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</si>
  <si>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</si>
  <si>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</si>
  <si>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</si>
  <si>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</si>
  <si>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</si>
  <si>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</si>
  <si>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</si>
  <si>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</si>
  <si>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</si>
  <si>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</si>
  <si>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</si>
  <si>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</si>
  <si>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</si>
  <si>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</si>
  <si>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Установка антивандальных светильников с энергосберегающими лампами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</si>
  <si>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</si>
  <si>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</si>
  <si>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</si>
  <si>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</si>
  <si>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</si>
  <si>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</si>
  <si>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</si>
  <si>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</si>
  <si>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</si>
  <si>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</si>
  <si>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</si>
  <si>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</si>
  <si>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</si>
  <si>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</si>
  <si>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</si>
  <si>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подъездных табличек, досок объявлений, информационных стендов</t>
  </si>
  <si>
    <t>Установка д/оборудования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</si>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</sst>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T90"/>
  <sheetViews>
    <sheetView tabSelected="1" zoomScale="85" zoomScaleNormal="85" zoomScaleSheetLayoutView="100" workbookViewId="0" topLeftCell="A1">
      <selection activeCell="B8" sqref="B8"/>
    </sheetView>
  </sheetViews>
  <sheetFormatPr defaultColWidth="9.140625" defaultRowHeight="12.75"/>
  <cols>
    <col min="1" max="1" width="88.421875" style="51" customWidth="1"/>
    <col min="2" max="2" width="18.28125" style="65" customWidth="1"/>
    <col min="3" max="3" width="13.28125" style="2" bestFit="1" customWidth="1"/>
    <col min="4" max="4" width="13.8515625" style="2" bestFit="1" customWidth="1"/>
    <col min="5" max="16384" width="9.140625" style="2" customWidth="1"/>
  </cols>
  <sheetData>
    <row r="1" ht="12">
      <c r="A1" s="63" t="s">
        <v>47</v>
      </c>
    </row>
    <row r="2" spans="1:2" s="3" customFormat="1" ht="12">
      <c r="A2" s="63" t="s">
        <v>78</v>
      </c>
      <c r="B2" s="66"/>
    </row>
    <row r="3" spans="1:2" s="3" customFormat="1" ht="12">
      <c r="A3" s="63" t="s">
        <v>16</v>
      </c>
      <c r="B3" s="66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1966</v>
      </c>
    </row>
    <row r="6" spans="1:2" s="6" customFormat="1" ht="12.75" customHeight="1">
      <c r="A6" s="7" t="s">
        <v>19</v>
      </c>
      <c r="B6" s="8">
        <v>3327</v>
      </c>
    </row>
    <row r="7" spans="1:2" s="6" customFormat="1" ht="12.75" customHeight="1">
      <c r="A7" s="73" t="s">
        <v>86</v>
      </c>
      <c r="B7" s="74" t="s">
        <v>88</v>
      </c>
    </row>
    <row r="8" spans="1:2" s="6" customFormat="1" ht="12.75" customHeight="1">
      <c r="A8" s="73" t="s">
        <v>87</v>
      </c>
      <c r="B8" s="74" t="s">
        <v>89</v>
      </c>
    </row>
    <row r="9" spans="1:2" s="6" customFormat="1" ht="12.75" customHeight="1">
      <c r="A9" s="73" t="s">
        <v>22</v>
      </c>
      <c r="B9" s="8">
        <v>1143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pans="1:2" s="6" customFormat="1" ht="12.75" customHeight="1" hidden="1">
      <c r="A12" s="9"/>
      <c r="B12" s="8"/>
    </row>
    <row r="13" spans="1:2" s="6" customFormat="1" ht="12.75" customHeight="1" hidden="1">
      <c r="A13" s="9" t="s">
        <v>23</v>
      </c>
      <c r="B13" s="8">
        <v>767</v>
      </c>
    </row>
    <row r="14" spans="1:2" s="6" customFormat="1" ht="12.75" customHeight="1" hidden="1">
      <c r="A14" s="9" t="s">
        <v>24</v>
      </c>
      <c r="B14" s="10">
        <v>1791</v>
      </c>
    </row>
    <row r="15" spans="1:2" s="6" customFormat="1" ht="12.75" customHeight="1">
      <c r="A15" s="7" t="s">
        <v>12</v>
      </c>
      <c r="B15" s="10">
        <f>B16+B17</f>
        <v>3272</v>
      </c>
    </row>
    <row r="16" spans="1:2" s="6" customFormat="1" ht="12.75" customHeight="1">
      <c r="A16" s="7" t="s">
        <v>25</v>
      </c>
      <c r="B16" s="8">
        <v>1050</v>
      </c>
    </row>
    <row r="17" spans="1:2" s="6" customFormat="1" ht="12.75" customHeight="1">
      <c r="A17" s="7" t="s">
        <v>26</v>
      </c>
      <c r="B17" s="8">
        <v>2222</v>
      </c>
    </row>
    <row r="18" spans="1:2" s="6" customFormat="1" ht="12.75" customHeight="1" hidden="1">
      <c r="A18" s="9" t="s">
        <v>27</v>
      </c>
      <c r="B18" s="8">
        <v>308</v>
      </c>
    </row>
    <row r="19" spans="1:2" s="6" customFormat="1" ht="12.75" customHeight="1">
      <c r="A19" s="7" t="s">
        <v>28</v>
      </c>
      <c r="B19" s="8">
        <v>75</v>
      </c>
    </row>
    <row r="20" spans="1:2" s="6" customFormat="1" ht="12.75" customHeight="1">
      <c r="A20" s="11" t="s">
        <v>29</v>
      </c>
      <c r="B20" s="8">
        <v>156</v>
      </c>
    </row>
    <row r="21" spans="1:2" s="6" customFormat="1" ht="12.75" customHeight="1">
      <c r="A21" s="11" t="s">
        <v>14</v>
      </c>
      <c r="B21" s="8">
        <f>SUM(B22:B24)</f>
        <v>20</v>
      </c>
    </row>
    <row r="22" spans="1:2" s="6" customFormat="1" ht="12.75" customHeight="1" hidden="1">
      <c r="A22" s="9" t="s">
        <v>30</v>
      </c>
      <c r="B22" s="8">
        <v>16</v>
      </c>
    </row>
    <row r="23" spans="1:2" s="12" customFormat="1" ht="12.75" customHeight="1" hidden="1">
      <c r="A23" s="9" t="s">
        <v>31</v>
      </c>
      <c r="B23" s="8"/>
    </row>
    <row r="24" spans="1:2" s="12" customFormat="1" ht="12.75" customHeight="1" hidden="1">
      <c r="A24" s="9" t="s">
        <v>32</v>
      </c>
      <c r="B24" s="8">
        <v>4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85</v>
      </c>
    </row>
    <row r="31" spans="1:2" s="18" customFormat="1" ht="12.75" customHeight="1">
      <c r="A31" s="16" t="s">
        <v>5</v>
      </c>
      <c r="B31" s="17">
        <v>2101</v>
      </c>
    </row>
    <row r="32" spans="1:2" s="21" customFormat="1" ht="12.75" customHeight="1">
      <c r="A32" s="19" t="s">
        <v>6</v>
      </c>
      <c r="B32" s="20">
        <v>386335</v>
      </c>
    </row>
    <row r="33" spans="1:2" s="21" customFormat="1" ht="12.75" customHeight="1" hidden="1">
      <c r="A33" s="22" t="s">
        <v>52</v>
      </c>
      <c r="B33" s="20">
        <v>383897</v>
      </c>
    </row>
    <row r="34" spans="1:2" s="21" customFormat="1" ht="12.75" customHeight="1">
      <c r="A34" s="19" t="s">
        <v>48</v>
      </c>
      <c r="B34" s="24">
        <v>21617</v>
      </c>
    </row>
    <row r="35" spans="1:2" s="21" customFormat="1" ht="12.75" customHeight="1" hidden="1">
      <c r="A35" s="22" t="s">
        <v>53</v>
      </c>
      <c r="B35" s="24">
        <v>21617.41</v>
      </c>
    </row>
    <row r="36" spans="1:2" s="21" customFormat="1" ht="12.75" customHeight="1" hidden="1">
      <c r="A36" s="26" t="s">
        <v>51</v>
      </c>
      <c r="B36" s="24"/>
    </row>
    <row r="37" spans="1:2" s="21" customFormat="1" ht="12" customHeight="1" hidden="1">
      <c r="A37" s="22" t="s">
        <v>54</v>
      </c>
      <c r="B37" s="24"/>
    </row>
    <row r="38" spans="1:2" s="21" customFormat="1" ht="12.75" customHeight="1">
      <c r="A38" s="19" t="s">
        <v>44</v>
      </c>
      <c r="B38" s="23">
        <f>B33+B35+B37</f>
        <v>405514.41</v>
      </c>
    </row>
    <row r="39" spans="1:2" s="21" customFormat="1" ht="12.75" customHeight="1">
      <c r="A39" s="27" t="s">
        <v>49</v>
      </c>
      <c r="B39" s="23">
        <f>B31+B32+B34-B33-B35+B36-B37</f>
        <v>4538.59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43</v>
      </c>
      <c r="B41" s="29" t="s">
        <v>17</v>
      </c>
    </row>
    <row r="42" spans="1:2" s="30" customFormat="1" ht="13.5" customHeight="1">
      <c r="A42" s="25" t="s">
        <v>63</v>
      </c>
      <c r="B42" s="1">
        <v>96243</v>
      </c>
    </row>
    <row r="43" spans="1:2" s="30" customFormat="1" ht="13.5" customHeight="1">
      <c r="A43" s="31" t="s">
        <v>55</v>
      </c>
      <c r="B43" s="32">
        <v>46278</v>
      </c>
    </row>
    <row r="44" spans="1:2" s="30" customFormat="1" ht="13.5" customHeight="1">
      <c r="A44" s="31" t="s">
        <v>56</v>
      </c>
      <c r="B44" s="34">
        <v>7017</v>
      </c>
    </row>
    <row r="45" spans="1:2" s="30" customFormat="1" ht="13.5" customHeight="1">
      <c r="A45" s="31" t="s">
        <v>57</v>
      </c>
      <c r="B45" s="32">
        <v>8686</v>
      </c>
    </row>
    <row r="46" spans="1:2" s="30" customFormat="1" ht="13.5" customHeight="1">
      <c r="A46" s="31" t="s">
        <v>58</v>
      </c>
      <c r="B46" s="32">
        <v>6238</v>
      </c>
    </row>
    <row r="47" spans="1:2" s="35" customFormat="1" ht="13.5" customHeight="1">
      <c r="A47" s="31" t="s">
        <v>59</v>
      </c>
      <c r="B47" s="32">
        <v>24315</v>
      </c>
    </row>
    <row r="48" spans="1:2" s="35" customFormat="1" ht="13.5" customHeight="1">
      <c r="A48" s="31" t="s">
        <v>80</v>
      </c>
      <c r="B48" s="33">
        <v>2060</v>
      </c>
    </row>
    <row r="49" spans="1:2" s="35" customFormat="1" ht="13.5" customHeight="1">
      <c r="A49" s="31" t="s">
        <v>79</v>
      </c>
      <c r="B49" s="33">
        <v>1648</v>
      </c>
    </row>
    <row r="50" spans="1:2" s="37" customFormat="1" ht="12.75" customHeight="1">
      <c r="A50" s="38" t="s">
        <v>13</v>
      </c>
      <c r="B50" s="39">
        <v>59197</v>
      </c>
    </row>
    <row r="51" spans="1:2" s="37" customFormat="1" ht="12.75" customHeight="1">
      <c r="A51" s="31" t="s">
        <v>60</v>
      </c>
      <c r="B51" s="34">
        <v>7230</v>
      </c>
    </row>
    <row r="52" spans="1:2" s="18" customFormat="1" ht="12.75" customHeight="1">
      <c r="A52" s="31" t="s">
        <v>61</v>
      </c>
      <c r="B52" s="34">
        <v>28530</v>
      </c>
    </row>
    <row r="53" spans="1:2" s="53" customFormat="1" ht="24">
      <c r="A53" s="40" t="s">
        <v>84</v>
      </c>
      <c r="B53" s="67">
        <f>279.98/1.18+279.98/1.18</f>
        <v>474.542372881356</v>
      </c>
    </row>
    <row r="54" spans="1:2" s="53" customFormat="1" ht="12.75" customHeight="1">
      <c r="A54" s="40" t="s">
        <v>10</v>
      </c>
      <c r="B54" s="34">
        <f>384.69/1.18</f>
        <v>326.0084745762712</v>
      </c>
    </row>
    <row r="55" spans="1:2" s="53" customFormat="1" ht="12.75" customHeight="1">
      <c r="A55" s="40" t="s">
        <v>45</v>
      </c>
      <c r="B55" s="67">
        <f>10621.51/1.18+2635</f>
        <v>11636.27966101695</v>
      </c>
    </row>
    <row r="56" spans="1:2" s="64" customFormat="1" ht="12.75" customHeight="1">
      <c r="A56" s="40" t="s">
        <v>64</v>
      </c>
      <c r="B56" s="67">
        <f>1436.24/1.18</f>
        <v>1217.1525423728815</v>
      </c>
    </row>
    <row r="57" spans="1:98" s="55" customFormat="1" ht="12.75" customHeight="1">
      <c r="A57" s="40" t="s">
        <v>9</v>
      </c>
      <c r="B57" s="67">
        <f>2036.13/1.18</f>
        <v>1725.533898305085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</row>
    <row r="58" spans="1:98" s="57" customFormat="1" ht="12.75" customHeight="1">
      <c r="A58" s="40" t="s">
        <v>46</v>
      </c>
      <c r="B58" s="67">
        <f>1237.92/1.18</f>
        <v>1049.084745762712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</row>
    <row r="59" spans="1:98" s="57" customFormat="1" ht="12.75" customHeight="1">
      <c r="A59" s="58" t="s">
        <v>65</v>
      </c>
      <c r="B59" s="68">
        <f>6339.75/1.18</f>
        <v>5372.669491525424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</row>
    <row r="60" spans="1:2" s="53" customFormat="1" ht="12.75" customHeight="1">
      <c r="A60" s="59" t="s">
        <v>66</v>
      </c>
      <c r="B60" s="34">
        <f>1951.12/1.18+5988.97/1.18</f>
        <v>6728.889830508475</v>
      </c>
    </row>
    <row r="61" spans="1:2" s="18" customFormat="1" ht="12.75" customHeight="1">
      <c r="A61" s="31" t="s">
        <v>62</v>
      </c>
      <c r="B61" s="34">
        <v>16291</v>
      </c>
    </row>
    <row r="62" spans="1:2" s="18" customFormat="1" ht="12.75" customHeight="1">
      <c r="A62" s="31" t="s">
        <v>67</v>
      </c>
      <c r="B62" s="32">
        <f>B6*0.179*12</f>
        <v>7146.396000000001</v>
      </c>
    </row>
    <row r="63" spans="1:2" s="18" customFormat="1" ht="12.75" customHeight="1">
      <c r="A63" s="36" t="s">
        <v>77</v>
      </c>
      <c r="B63" s="39">
        <f>SUM(B64:B66)</f>
        <v>50127.00016801626</v>
      </c>
    </row>
    <row r="64" spans="1:2" s="18" customFormat="1" ht="12.75" customHeight="1">
      <c r="A64" s="40" t="s">
        <v>82</v>
      </c>
      <c r="B64" s="33">
        <f>2133.99/1.18</f>
        <v>1808.466101694915</v>
      </c>
    </row>
    <row r="65" spans="1:2" s="18" customFormat="1" ht="12.75" customHeight="1">
      <c r="A65" s="40" t="s">
        <v>81</v>
      </c>
      <c r="B65" s="69">
        <f>3674.12/1.18+2393.55/1.18+23128/47+5427.83/1.18/44</f>
        <v>5738.720506999312</v>
      </c>
    </row>
    <row r="66" spans="1:2" s="18" customFormat="1" ht="12.75" customHeight="1">
      <c r="A66" s="40" t="s">
        <v>83</v>
      </c>
      <c r="B66" s="33">
        <f>50244.18/1.18</f>
        <v>42579.813559322036</v>
      </c>
    </row>
    <row r="67" spans="1:2" s="18" customFormat="1" ht="12.75" customHeight="1">
      <c r="A67" s="42" t="s">
        <v>68</v>
      </c>
      <c r="B67" s="33">
        <f>2227890/181008.8*B6</f>
        <v>40949.33522569069</v>
      </c>
    </row>
    <row r="68" spans="1:2" s="18" customFormat="1" ht="12.75" customHeight="1">
      <c r="A68" s="42" t="s">
        <v>69</v>
      </c>
      <c r="B68" s="39">
        <f>B32*0.66%/1.18</f>
        <v>2160.8567796610173</v>
      </c>
    </row>
    <row r="69" spans="1:2" s="18" customFormat="1" ht="12.75" customHeight="1">
      <c r="A69" s="42" t="s">
        <v>70</v>
      </c>
      <c r="B69" s="39">
        <f>B32*2.58%/1.18</f>
        <v>8446.985593220339</v>
      </c>
    </row>
    <row r="70" spans="1:2" s="18" customFormat="1" ht="12.75" customHeight="1">
      <c r="A70" s="42" t="s">
        <v>71</v>
      </c>
      <c r="B70" s="39">
        <f>B32*8.19%/1.18</f>
        <v>26814.268220338985</v>
      </c>
    </row>
    <row r="71" spans="1:2" s="18" customFormat="1" ht="12.75" customHeight="1">
      <c r="A71" s="42" t="s">
        <v>7</v>
      </c>
      <c r="B71" s="39">
        <v>283938.8</v>
      </c>
    </row>
    <row r="72" spans="1:2" s="18" customFormat="1" ht="12.75" customHeight="1">
      <c r="A72" s="41" t="s">
        <v>72</v>
      </c>
      <c r="B72" s="33">
        <f>577550/181008.8*B6</f>
        <v>10615.5548790998</v>
      </c>
    </row>
    <row r="73" spans="1:2" s="18" customFormat="1" ht="12.75" customHeight="1">
      <c r="A73" s="42" t="s">
        <v>8</v>
      </c>
      <c r="B73" s="39">
        <f>B71+B72</f>
        <v>294554.35487909976</v>
      </c>
    </row>
    <row r="74" spans="1:2" s="18" customFormat="1" ht="12.75" customHeight="1">
      <c r="A74" s="41" t="s">
        <v>73</v>
      </c>
      <c r="B74" s="33">
        <f>B73*0.18</f>
        <v>53019.783878237955</v>
      </c>
    </row>
    <row r="75" spans="1:2" s="18" customFormat="1" ht="12.75" customHeight="1">
      <c r="A75" s="42" t="s">
        <v>74</v>
      </c>
      <c r="B75" s="39">
        <f>B73+B74</f>
        <v>347574.1387573377</v>
      </c>
    </row>
    <row r="76" spans="1:2" s="18" customFormat="1" ht="12.75" customHeight="1">
      <c r="A76" s="41" t="s">
        <v>75</v>
      </c>
      <c r="B76" s="34">
        <v>0</v>
      </c>
    </row>
    <row r="77" spans="1:2" s="18" customFormat="1" ht="12.75" customHeight="1">
      <c r="A77" s="41" t="s">
        <v>50</v>
      </c>
      <c r="B77" s="43">
        <f>B38-B75+B76</f>
        <v>57940.271242662275</v>
      </c>
    </row>
    <row r="78" spans="1:2" s="60" customFormat="1" ht="12">
      <c r="A78" s="62" t="s">
        <v>15</v>
      </c>
      <c r="B78" s="44"/>
    </row>
    <row r="79" spans="1:2" s="60" customFormat="1" ht="12.75" customHeight="1">
      <c r="A79" s="61"/>
      <c r="B79" s="44"/>
    </row>
    <row r="80" ht="12">
      <c r="A80" s="45" t="s">
        <v>0</v>
      </c>
    </row>
    <row r="81" spans="1:2" ht="12">
      <c r="A81" s="46" t="s">
        <v>1</v>
      </c>
      <c r="B81" s="70" t="s">
        <v>2</v>
      </c>
    </row>
    <row r="82" spans="1:2" ht="12">
      <c r="A82" s="47" t="s">
        <v>39</v>
      </c>
      <c r="B82" s="71"/>
    </row>
    <row r="83" spans="1:2" ht="12">
      <c r="A83" s="46" t="s">
        <v>3</v>
      </c>
      <c r="B83" s="70" t="s">
        <v>4</v>
      </c>
    </row>
    <row r="84" spans="1:2" ht="12">
      <c r="A84" s="47" t="s">
        <v>76</v>
      </c>
      <c r="B84" s="70"/>
    </row>
    <row r="85" ht="12">
      <c r="A85" s="46" t="s">
        <v>40</v>
      </c>
    </row>
    <row r="86" spans="1:2" s="49" customFormat="1" ht="12">
      <c r="A86" s="48"/>
      <c r="B86" s="72"/>
    </row>
    <row r="87" spans="1:2" s="49" customFormat="1" ht="12">
      <c r="A87" s="50"/>
      <c r="B87" s="72"/>
    </row>
    <row r="88" spans="1:2" s="49" customFormat="1" ht="12">
      <c r="A88" s="48"/>
      <c r="B88" s="72"/>
    </row>
    <row r="90" ht="12">
      <c r="A90" s="52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2011-04-25T05:11:32Z</dcterms:modified>
  <cp:category/>
  <cp:version/>
  <cp:contentType/>
  <cp:contentStatus/>
</cp:coreProperties>
</file>