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общ.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<sst xmlns="http://schemas.openxmlformats.org/spreadsheetml/2006/main" count="82" uniqueCount="49">
  <si>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№</t>
  </si>
  <si>
    <t>п/п</t>
  </si>
  <si>
    <t>ЖЭУ</t>
  </si>
  <si>
    <t>Адрес  объекта</t>
  </si>
  <si>
    <t xml:space="preserve">Вид работ </t>
  </si>
  <si>
    <t>Общ.</t>
  </si>
  <si>
    <t>площ.</t>
  </si>
  <si>
    <t>м2</t>
  </si>
  <si>
    <t>рем.</t>
  </si>
  <si>
    <t>этаж</t>
  </si>
  <si>
    <t>кол-во</t>
  </si>
  <si>
    <t>квар.</t>
  </si>
  <si>
    <t>Материал</t>
  </si>
  <si>
    <t>наружных</t>
  </si>
  <si>
    <t>стен</t>
  </si>
  <si>
    <t>кровли</t>
  </si>
  <si>
    <t>Год</t>
  </si>
  <si>
    <t>постройки</t>
  </si>
  <si>
    <t>СМР</t>
  </si>
  <si>
    <t>Проект</t>
  </si>
  <si>
    <t>Технадзор</t>
  </si>
  <si>
    <t>Смета</t>
  </si>
  <si>
    <t>Объем</t>
  </si>
  <si>
    <t>здания</t>
  </si>
  <si>
    <t xml:space="preserve">                                            План на год (т.руб.)</t>
  </si>
  <si>
    <t>ВСЕГО:</t>
  </si>
  <si>
    <t xml:space="preserve"> Адресная программа проведения</t>
  </si>
  <si>
    <t xml:space="preserve">капитального ремонта многоквартирных домов </t>
  </si>
  <si>
    <t>кровля</t>
  </si>
  <si>
    <t>сантехника</t>
  </si>
  <si>
    <t>фасад</t>
  </si>
  <si>
    <t>эл.монтажные</t>
  </si>
  <si>
    <t>подвал</t>
  </si>
  <si>
    <t>розлив ЦО</t>
  </si>
  <si>
    <t>т/сч</t>
  </si>
  <si>
    <t>лифты</t>
  </si>
  <si>
    <t>ПСД</t>
  </si>
  <si>
    <t>экспертиза</t>
  </si>
  <si>
    <t>ул. Кирова, 93</t>
  </si>
  <si>
    <t>ул.Айская 52</t>
  </si>
  <si>
    <t>Советского района 2011год</t>
  </si>
  <si>
    <t>Дмитриева,7/1</t>
  </si>
  <si>
    <t>Айская, 60/1</t>
  </si>
  <si>
    <t>Дмитриева,1</t>
  </si>
  <si>
    <t>пан</t>
  </si>
  <si>
    <t>мяг</t>
  </si>
  <si>
    <t>автом</t>
  </si>
  <si>
    <t xml:space="preserve"> ЦО</t>
  </si>
  <si>
    <t>на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</si>
</sst>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_-* #,##0.000_р_._-;\-* #,##0.000_р_._-;_-* &quot;-&quot;??_р_._-;_-@_-"/>
    <numFmt numFmtId="173" formatCode="_-* #,##0.0000_р_._-;\-* #,##0.00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2" fontId="10" fillId="2" borderId="15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165" fontId="8" fillId="0" borderId="15" xfId="0" applyNumberFormat="1" applyFont="1" applyBorder="1" applyAlignment="1">
      <alignment/>
    </xf>
    <xf numFmtId="165" fontId="8" fillId="0" borderId="15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8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2" fontId="10" fillId="2" borderId="15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167" fontId="11" fillId="0" borderId="1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8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167" fontId="8" fillId="0" borderId="15" xfId="0" applyNumberFormat="1" applyFont="1" applyBorder="1" applyAlignment="1">
      <alignment/>
    </xf>
    <xf numFmtId="167" fontId="8" fillId="0" borderId="15" xfId="0" applyNumberFormat="1" applyFont="1" applyBorder="1" applyAlignment="1">
      <alignment horizontal="center"/>
    </xf>
    <xf numFmtId="167" fontId="11" fillId="0" borderId="15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8" fillId="0" borderId="1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0"/>
  <sheetViews>
    <sheetView tabSelected="1" zoomScale="75" zoomScaleNormal="75" workbookViewId="0" topLeftCell="A13">
      <selection activeCell="B53" sqref="B53:P74"/>
    </sheetView>
  </sheetViews>
  <sheetFormatPr defaultColWidth="9.00390625" defaultRowHeight="12.75"/>
  <cols>
    <col min="1" max="1" width="4.00390625" style="0" customWidth="1"/>
    <col min="2" max="2" width="4.25390625" style="0" customWidth="1"/>
    <col min="3" max="3" width="33.875" style="0" customWidth="1"/>
    <col min="4" max="5" width="7.00390625" style="0" customWidth="1"/>
    <col min="6" max="6" width="6.00390625" style="0" customWidth="1"/>
    <col min="7" max="7" width="4.375" style="0" customWidth="1"/>
    <col min="8" max="8" width="5.625" style="0" customWidth="1"/>
    <col min="9" max="9" width="5.00390625" style="0" customWidth="1"/>
    <col min="10" max="10" width="5.375" style="0" customWidth="1"/>
    <col min="11" max="11" width="5.125" style="0" customWidth="1"/>
    <col min="12" max="12" width="19.875" style="0" customWidth="1"/>
    <col min="13" max="13" width="16.25390625" style="0" customWidth="1"/>
    <col min="14" max="14" width="17.00390625" style="0" customWidth="1"/>
    <col min="15" max="15" width="16.875" style="0" customWidth="1"/>
    <col min="16" max="16" width="21.25390625" style="0" customWidth="1"/>
    <col min="17" max="17" width="26.75390625" style="0" customWidth="1"/>
    <col min="18" max="20" width="15.375" style="0" customWidth="1"/>
    <col min="21" max="21" width="16.00390625" style="18" customWidth="1"/>
    <col min="22" max="22" width="14.375" style="18" bestFit="1" customWidth="1"/>
    <col min="23" max="23" width="11.00390625" style="18" bestFit="1" customWidth="1"/>
    <col min="24" max="24" width="16.625" style="18" customWidth="1"/>
    <col min="25" max="25" width="11.00390625" style="18" bestFit="1" customWidth="1"/>
    <col min="26" max="26" width="9.125" style="18" customWidth="1"/>
    <col min="27" max="27" width="11.375" style="18" bestFit="1" customWidth="1"/>
    <col min="28" max="34" width="9.125" style="18" customWidth="1"/>
  </cols>
  <sheetData>
    <row r="1" spans="1:20" ht="15" customHeight="1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50"/>
      <c r="Q1" s="50"/>
      <c r="R1" s="50"/>
      <c r="S1" s="50"/>
      <c r="T1" s="50"/>
    </row>
    <row r="2" spans="1:20" ht="15" customHeight="1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0"/>
      <c r="Q2" s="50"/>
      <c r="R2" s="50"/>
      <c r="S2" s="50"/>
      <c r="T2" s="50"/>
    </row>
    <row r="3" spans="1:20" ht="15.75" customHeight="1">
      <c r="A3" s="72" t="s">
        <v>48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50"/>
      <c r="Q3" s="50"/>
      <c r="R3" s="50"/>
      <c r="S3" s="50"/>
      <c r="T3" s="50"/>
    </row>
    <row r="4" spans="2:14" ht="15.75">
      <c r="B4" s="2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</row>
    <row r="5" spans="1:20" ht="15.75" customHeight="1" thickBot="1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59"/>
      <c r="Q5" s="59"/>
      <c r="R5" s="59"/>
      <c r="S5" s="59"/>
      <c r="T5" s="59"/>
    </row>
    <row r="6" spans="1:43" ht="12.75">
      <c r="A6" s="5" t="s">
        <v>0</v>
      </c>
      <c r="B6" s="5" t="s">
        <v>0</v>
      </c>
      <c r="C6" s="5" t="s">
        <v>3</v>
      </c>
      <c r="D6" s="5" t="s">
        <v>16</v>
      </c>
      <c r="E6" s="5" t="s">
        <v>5</v>
      </c>
      <c r="F6" s="4" t="s">
        <v>8</v>
      </c>
      <c r="G6" s="4" t="s">
        <v>9</v>
      </c>
      <c r="H6" s="4" t="s">
        <v>10</v>
      </c>
      <c r="I6" s="5" t="s">
        <v>12</v>
      </c>
      <c r="J6" s="5" t="s">
        <v>12</v>
      </c>
      <c r="K6" s="15" t="s">
        <v>22</v>
      </c>
      <c r="L6" s="12" t="s">
        <v>24</v>
      </c>
      <c r="M6" s="12"/>
      <c r="N6" s="13"/>
      <c r="O6" s="14"/>
      <c r="P6" s="1"/>
      <c r="Q6" s="1"/>
      <c r="R6" s="1"/>
      <c r="S6" s="1"/>
      <c r="T6" s="1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"/>
      <c r="AJ6" s="1"/>
      <c r="AK6" s="1"/>
      <c r="AL6" s="1"/>
      <c r="AM6" s="1"/>
      <c r="AN6" s="1"/>
      <c r="AO6" s="1"/>
      <c r="AP6" s="1"/>
      <c r="AQ6" s="1"/>
    </row>
    <row r="7" spans="1:43" ht="13.5" thickBot="1">
      <c r="A7" s="6" t="s">
        <v>1</v>
      </c>
      <c r="B7" s="6" t="s">
        <v>2</v>
      </c>
      <c r="C7" s="22"/>
      <c r="D7" s="22" t="s">
        <v>17</v>
      </c>
      <c r="E7" s="22" t="s">
        <v>6</v>
      </c>
      <c r="F7" s="23" t="s">
        <v>6</v>
      </c>
      <c r="G7" s="23"/>
      <c r="H7" s="22" t="s">
        <v>11</v>
      </c>
      <c r="I7" s="22" t="s">
        <v>13</v>
      </c>
      <c r="J7" s="22" t="s">
        <v>15</v>
      </c>
      <c r="K7" s="24" t="s">
        <v>23</v>
      </c>
      <c r="L7" s="25"/>
      <c r="M7" s="25"/>
      <c r="N7" s="25"/>
      <c r="O7" s="26"/>
      <c r="P7" s="1"/>
      <c r="Q7" s="1"/>
      <c r="R7" s="1"/>
      <c r="S7" s="1"/>
      <c r="T7" s="1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"/>
      <c r="AJ7" s="1"/>
      <c r="AK7" s="1"/>
      <c r="AL7" s="1"/>
      <c r="AM7" s="1"/>
      <c r="AN7" s="1"/>
      <c r="AO7" s="1"/>
      <c r="AP7" s="1"/>
      <c r="AQ7" s="1"/>
    </row>
    <row r="8" spans="1:43" ht="13.5" thickBot="1">
      <c r="A8" s="7"/>
      <c r="B8" s="7"/>
      <c r="C8" s="8" t="s">
        <v>4</v>
      </c>
      <c r="D8" s="8"/>
      <c r="E8" s="8" t="s">
        <v>7</v>
      </c>
      <c r="F8" s="8" t="s">
        <v>7</v>
      </c>
      <c r="G8" s="7"/>
      <c r="H8" s="7"/>
      <c r="I8" s="8" t="s">
        <v>14</v>
      </c>
      <c r="J8" s="7"/>
      <c r="K8" s="16"/>
      <c r="L8" s="9" t="s">
        <v>18</v>
      </c>
      <c r="M8" s="9" t="s">
        <v>20</v>
      </c>
      <c r="N8" s="9" t="s">
        <v>19</v>
      </c>
      <c r="O8" s="27" t="s">
        <v>21</v>
      </c>
      <c r="P8" s="60"/>
      <c r="Q8" s="60"/>
      <c r="R8" s="60"/>
      <c r="S8" s="60"/>
      <c r="T8" s="60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"/>
      <c r="AJ8" s="1"/>
      <c r="AK8" s="1"/>
      <c r="AL8" s="1"/>
      <c r="AM8" s="1"/>
      <c r="AN8" s="1"/>
      <c r="AO8" s="1"/>
      <c r="AP8" s="1"/>
      <c r="AQ8" s="1"/>
    </row>
    <row r="9" spans="1:43" ht="12.75">
      <c r="A9" s="21">
        <v>1</v>
      </c>
      <c r="B9" s="21">
        <v>2</v>
      </c>
      <c r="C9" s="21">
        <v>3</v>
      </c>
      <c r="D9" s="42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52"/>
      <c r="Q9" s="52"/>
      <c r="R9" s="52"/>
      <c r="S9" s="52"/>
      <c r="T9" s="52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"/>
      <c r="AJ9" s="1"/>
      <c r="AK9" s="1"/>
      <c r="AL9" s="1"/>
      <c r="AM9" s="1"/>
      <c r="AN9" s="1"/>
      <c r="AO9" s="1"/>
      <c r="AP9" s="1"/>
      <c r="AQ9" s="1"/>
    </row>
    <row r="10" spans="1:43" ht="18">
      <c r="A10" s="37">
        <v>1</v>
      </c>
      <c r="B10" s="37">
        <v>10</v>
      </c>
      <c r="C10" s="29" t="s">
        <v>41</v>
      </c>
      <c r="D10" s="37">
        <v>1979</v>
      </c>
      <c r="E10" s="30"/>
      <c r="F10" s="37"/>
      <c r="G10" s="37">
        <v>9</v>
      </c>
      <c r="H10" s="31">
        <v>162</v>
      </c>
      <c r="I10" s="37" t="s">
        <v>44</v>
      </c>
      <c r="J10" s="37" t="s">
        <v>45</v>
      </c>
      <c r="K10" s="41"/>
      <c r="L10" s="33"/>
      <c r="M10" s="34"/>
      <c r="N10" s="34"/>
      <c r="O10" s="33">
        <v>1560</v>
      </c>
      <c r="P10" s="61"/>
      <c r="Q10" s="61"/>
      <c r="R10" s="61"/>
      <c r="S10" s="61"/>
      <c r="T10" s="61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8">
      <c r="A11" s="37"/>
      <c r="B11" s="37"/>
      <c r="C11" s="35" t="s">
        <v>35</v>
      </c>
      <c r="D11" s="37"/>
      <c r="E11" s="37">
        <v>1</v>
      </c>
      <c r="F11" s="37"/>
      <c r="G11" s="37"/>
      <c r="H11" s="28"/>
      <c r="I11" s="28"/>
      <c r="J11" s="28"/>
      <c r="K11" s="41"/>
      <c r="L11" s="33"/>
      <c r="M11" s="28"/>
      <c r="N11" s="28"/>
      <c r="O11" s="33"/>
      <c r="P11" s="61"/>
      <c r="Q11" s="61"/>
      <c r="R11" s="61"/>
      <c r="S11" s="61"/>
      <c r="T11" s="61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8">
      <c r="A12" s="37"/>
      <c r="B12" s="37"/>
      <c r="C12" s="35" t="s">
        <v>36</v>
      </c>
      <c r="D12" s="37"/>
      <c r="E12" s="37"/>
      <c r="F12" s="37"/>
      <c r="G12" s="37"/>
      <c r="H12" s="28"/>
      <c r="I12" s="28"/>
      <c r="J12" s="28"/>
      <c r="K12" s="41"/>
      <c r="L12" s="33"/>
      <c r="M12" s="28"/>
      <c r="N12" s="28"/>
      <c r="O12" s="33"/>
      <c r="P12" s="61"/>
      <c r="Q12" s="61"/>
      <c r="R12" s="61"/>
      <c r="S12" s="61"/>
      <c r="T12" s="61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8">
      <c r="A13" s="37"/>
      <c r="B13" s="37"/>
      <c r="C13" s="35" t="s">
        <v>20</v>
      </c>
      <c r="D13" s="37"/>
      <c r="E13" s="37"/>
      <c r="F13" s="37"/>
      <c r="G13" s="37"/>
      <c r="H13" s="28"/>
      <c r="I13" s="28"/>
      <c r="J13" s="28"/>
      <c r="K13" s="41"/>
      <c r="L13" s="33"/>
      <c r="M13" s="28"/>
      <c r="N13" s="28"/>
      <c r="O13" s="33"/>
      <c r="P13" s="61"/>
      <c r="Q13" s="61"/>
      <c r="R13" s="61"/>
      <c r="S13" s="61"/>
      <c r="T13" s="61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8">
      <c r="A14" s="37">
        <v>2</v>
      </c>
      <c r="B14" s="37">
        <v>16</v>
      </c>
      <c r="C14" s="29" t="s">
        <v>42</v>
      </c>
      <c r="D14" s="37">
        <v>1978</v>
      </c>
      <c r="E14" s="30"/>
      <c r="F14" s="37"/>
      <c r="G14" s="37">
        <v>12</v>
      </c>
      <c r="H14" s="31">
        <v>48</v>
      </c>
      <c r="I14" s="37" t="s">
        <v>44</v>
      </c>
      <c r="J14" s="37" t="s">
        <v>45</v>
      </c>
      <c r="K14" s="41"/>
      <c r="L14" s="33"/>
      <c r="M14" s="34"/>
      <c r="N14" s="34"/>
      <c r="O14" s="33">
        <v>3120</v>
      </c>
      <c r="P14" s="61"/>
      <c r="Q14" s="61"/>
      <c r="R14" s="61"/>
      <c r="S14" s="61"/>
      <c r="T14" s="61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8">
      <c r="A15" s="37"/>
      <c r="B15" s="37"/>
      <c r="C15" s="35" t="s">
        <v>35</v>
      </c>
      <c r="D15" s="37"/>
      <c r="E15" s="37">
        <v>2</v>
      </c>
      <c r="F15" s="37"/>
      <c r="G15" s="37"/>
      <c r="H15" s="28"/>
      <c r="I15" s="28"/>
      <c r="J15" s="28"/>
      <c r="K15" s="41"/>
      <c r="L15" s="33"/>
      <c r="M15" s="34"/>
      <c r="N15" s="28"/>
      <c r="O15" s="33"/>
      <c r="P15" s="61"/>
      <c r="Q15" s="61"/>
      <c r="R15" s="61"/>
      <c r="S15" s="61"/>
      <c r="T15" s="61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8">
      <c r="A16" s="37"/>
      <c r="B16" s="37"/>
      <c r="C16" s="35" t="s">
        <v>36</v>
      </c>
      <c r="D16" s="37"/>
      <c r="E16" s="37"/>
      <c r="F16" s="37"/>
      <c r="G16" s="37"/>
      <c r="H16" s="28"/>
      <c r="I16" s="28"/>
      <c r="J16" s="28"/>
      <c r="K16" s="41"/>
      <c r="L16" s="33"/>
      <c r="M16" s="34"/>
      <c r="N16" s="28"/>
      <c r="O16" s="33"/>
      <c r="P16" s="61"/>
      <c r="Q16" s="61"/>
      <c r="R16" s="61"/>
      <c r="S16" s="61"/>
      <c r="T16" s="61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8">
      <c r="A17" s="37"/>
      <c r="B17" s="37"/>
      <c r="C17" s="35" t="s">
        <v>20</v>
      </c>
      <c r="D17" s="37"/>
      <c r="E17" s="37"/>
      <c r="F17" s="37"/>
      <c r="G17" s="37"/>
      <c r="H17" s="28"/>
      <c r="I17" s="28"/>
      <c r="J17" s="28"/>
      <c r="K17" s="41"/>
      <c r="L17" s="33"/>
      <c r="M17" s="34"/>
      <c r="N17" s="28"/>
      <c r="O17" s="33"/>
      <c r="P17" s="61"/>
      <c r="Q17" s="61"/>
      <c r="R17" s="61"/>
      <c r="S17" s="61"/>
      <c r="T17" s="61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8">
      <c r="A18" s="37">
        <v>3</v>
      </c>
      <c r="B18" s="37">
        <v>10</v>
      </c>
      <c r="C18" s="29" t="s">
        <v>43</v>
      </c>
      <c r="D18" s="37">
        <v>1980</v>
      </c>
      <c r="E18" s="30"/>
      <c r="F18" s="37"/>
      <c r="G18" s="37">
        <v>9</v>
      </c>
      <c r="H18" s="31">
        <v>216</v>
      </c>
      <c r="I18" s="37" t="s">
        <v>44</v>
      </c>
      <c r="J18" s="37" t="s">
        <v>45</v>
      </c>
      <c r="K18" s="41"/>
      <c r="L18" s="33"/>
      <c r="M18" s="34"/>
      <c r="N18" s="34"/>
      <c r="O18" s="33">
        <v>7800</v>
      </c>
      <c r="P18" s="61"/>
      <c r="Q18" s="61"/>
      <c r="R18" s="61"/>
      <c r="S18" s="61"/>
      <c r="T18" s="61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8">
      <c r="A19" s="37"/>
      <c r="B19" s="37"/>
      <c r="C19" s="35" t="s">
        <v>35</v>
      </c>
      <c r="D19" s="37"/>
      <c r="E19" s="37">
        <v>5</v>
      </c>
      <c r="F19" s="37"/>
      <c r="G19" s="37"/>
      <c r="H19" s="28"/>
      <c r="I19" s="28"/>
      <c r="J19" s="28"/>
      <c r="K19" s="41"/>
      <c r="L19" s="33"/>
      <c r="M19" s="34"/>
      <c r="N19" s="28"/>
      <c r="O19" s="33"/>
      <c r="P19" s="61"/>
      <c r="Q19" s="61"/>
      <c r="R19" s="61"/>
      <c r="S19" s="61"/>
      <c r="T19" s="61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8">
      <c r="A20" s="37"/>
      <c r="B20" s="37"/>
      <c r="C20" s="35" t="s">
        <v>36</v>
      </c>
      <c r="D20" s="37"/>
      <c r="E20" s="28"/>
      <c r="F20" s="37"/>
      <c r="G20" s="37"/>
      <c r="H20" s="28"/>
      <c r="I20" s="28"/>
      <c r="J20" s="28"/>
      <c r="K20" s="41"/>
      <c r="L20" s="33"/>
      <c r="M20" s="34"/>
      <c r="N20" s="28"/>
      <c r="O20" s="33"/>
      <c r="P20" s="61"/>
      <c r="Q20" s="61"/>
      <c r="R20" s="61"/>
      <c r="S20" s="61"/>
      <c r="T20" s="61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8">
      <c r="A21" s="37"/>
      <c r="B21" s="37"/>
      <c r="C21" s="35" t="s">
        <v>20</v>
      </c>
      <c r="D21" s="37"/>
      <c r="E21" s="28"/>
      <c r="F21" s="37"/>
      <c r="G21" s="37"/>
      <c r="H21" s="28"/>
      <c r="I21" s="28"/>
      <c r="J21" s="28"/>
      <c r="K21" s="41"/>
      <c r="L21" s="33"/>
      <c r="M21" s="34"/>
      <c r="N21" s="28"/>
      <c r="O21" s="33"/>
      <c r="P21" s="65"/>
      <c r="Q21" s="65"/>
      <c r="R21" s="61"/>
      <c r="S21" s="61"/>
      <c r="T21" s="61"/>
      <c r="U21" s="47"/>
      <c r="V21" s="44">
        <f>SUM(V23:V30)</f>
        <v>-12306.32399925</v>
      </c>
      <c r="W21" s="44">
        <f>SUM(W23:W30)</f>
        <v>6815.297750749999</v>
      </c>
      <c r="X21" s="44">
        <f>SUM(X23:X30)</f>
        <v>231.77893252249999</v>
      </c>
      <c r="Y21" s="44">
        <f>O21-X21</f>
        <v>-231.77893252249999</v>
      </c>
      <c r="Z21" s="19"/>
      <c r="AA21" s="53">
        <f>SUM(W23:W28)*0.011</f>
        <v>-1.547724741750007</v>
      </c>
      <c r="AB21" s="19"/>
      <c r="AC21" s="19"/>
      <c r="AD21" s="19"/>
      <c r="AE21" s="19"/>
      <c r="AF21" s="19"/>
      <c r="AG21" s="19"/>
      <c r="AH21" s="19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8">
      <c r="A22" s="37">
        <v>4</v>
      </c>
      <c r="B22" s="37">
        <v>16</v>
      </c>
      <c r="C22" s="71" t="s">
        <v>38</v>
      </c>
      <c r="D22" s="37">
        <v>1977</v>
      </c>
      <c r="E22" s="28"/>
      <c r="F22" s="37"/>
      <c r="G22" s="37">
        <v>12</v>
      </c>
      <c r="H22" s="37">
        <v>96</v>
      </c>
      <c r="I22" s="37" t="s">
        <v>44</v>
      </c>
      <c r="J22" s="37" t="s">
        <v>45</v>
      </c>
      <c r="K22" s="41"/>
      <c r="L22" s="33"/>
      <c r="M22" s="34"/>
      <c r="N22" s="28"/>
      <c r="O22" s="33"/>
      <c r="P22" s="65"/>
      <c r="Q22" s="65"/>
      <c r="R22" s="61"/>
      <c r="S22" s="61"/>
      <c r="T22" s="61"/>
      <c r="U22" s="47"/>
      <c r="V22" s="44"/>
      <c r="W22" s="44"/>
      <c r="X22" s="44"/>
      <c r="Y22" s="44"/>
      <c r="Z22" s="19"/>
      <c r="AA22" s="53"/>
      <c r="AB22" s="19"/>
      <c r="AC22" s="19"/>
      <c r="AD22" s="19"/>
      <c r="AE22" s="19"/>
      <c r="AF22" s="19"/>
      <c r="AG22" s="19"/>
      <c r="AH22" s="19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8">
      <c r="A23" s="32"/>
      <c r="B23" s="32"/>
      <c r="C23" s="35" t="s">
        <v>28</v>
      </c>
      <c r="D23" s="37"/>
      <c r="E23" s="32">
        <v>799</v>
      </c>
      <c r="F23" s="38"/>
      <c r="G23" s="37"/>
      <c r="H23" s="37"/>
      <c r="I23" s="32"/>
      <c r="J23" s="32"/>
      <c r="K23" s="32"/>
      <c r="L23" s="63">
        <v>1037.62175</v>
      </c>
      <c r="M23" s="69">
        <f aca="true" t="shared" si="0" ref="M23:M28">L23*0.011</f>
        <v>11.413839249999999</v>
      </c>
      <c r="N23" s="69">
        <v>33.238</v>
      </c>
      <c r="O23" s="63">
        <f aca="true" t="shared" si="1" ref="O23:O30">N23+M23+L23</f>
        <v>1082.27358925</v>
      </c>
      <c r="P23" s="66"/>
      <c r="Q23" s="66"/>
      <c r="R23" s="62"/>
      <c r="S23" s="62"/>
      <c r="T23" s="62"/>
      <c r="U23" s="20"/>
      <c r="V23" s="44">
        <f aca="true" t="shared" si="2" ref="V23:V28">N23-O23</f>
        <v>-1049.03558925</v>
      </c>
      <c r="W23" s="44">
        <f>V23+L23</f>
        <v>-11.41383924999991</v>
      </c>
      <c r="X23" s="46">
        <f aca="true" t="shared" si="3" ref="X23:X28">W23*0.03</f>
        <v>-0.3424151774999973</v>
      </c>
      <c r="Y23" s="19"/>
      <c r="Z23" s="19"/>
      <c r="AA23" s="54"/>
      <c r="AB23" s="19"/>
      <c r="AC23" s="19"/>
      <c r="AD23" s="19"/>
      <c r="AE23" s="19"/>
      <c r="AF23" s="19"/>
      <c r="AG23" s="19"/>
      <c r="AH23" s="19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8">
      <c r="A24" s="32"/>
      <c r="B24" s="32"/>
      <c r="C24" s="35" t="s">
        <v>29</v>
      </c>
      <c r="D24" s="37"/>
      <c r="E24" s="32"/>
      <c r="F24" s="38"/>
      <c r="G24" s="37"/>
      <c r="H24" s="37"/>
      <c r="I24" s="32"/>
      <c r="J24" s="32"/>
      <c r="K24" s="32"/>
      <c r="L24" s="63">
        <v>1440</v>
      </c>
      <c r="M24" s="69">
        <f t="shared" si="0"/>
        <v>15.84</v>
      </c>
      <c r="N24" s="69">
        <f>L24*0.032</f>
        <v>46.08</v>
      </c>
      <c r="O24" s="63">
        <f t="shared" si="1"/>
        <v>1501.92</v>
      </c>
      <c r="P24" s="66"/>
      <c r="Q24" s="66"/>
      <c r="R24" s="62"/>
      <c r="S24" s="62"/>
      <c r="T24" s="62"/>
      <c r="U24" s="49"/>
      <c r="V24" s="44">
        <f t="shared" si="2"/>
        <v>-1455.8400000000001</v>
      </c>
      <c r="W24" s="44">
        <f aca="true" t="shared" si="4" ref="W24:W30">V24+L24</f>
        <v>-15.840000000000146</v>
      </c>
      <c r="X24" s="46">
        <f t="shared" si="3"/>
        <v>-0.47520000000000434</v>
      </c>
      <c r="Y24" s="19"/>
      <c r="Z24" s="19"/>
      <c r="AA24" s="54"/>
      <c r="AB24" s="19"/>
      <c r="AC24" s="19"/>
      <c r="AD24" s="19"/>
      <c r="AE24" s="19"/>
      <c r="AF24" s="19"/>
      <c r="AG24" s="19"/>
      <c r="AH24" s="19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8">
      <c r="A25" s="32"/>
      <c r="B25" s="32"/>
      <c r="C25" s="35" t="s">
        <v>30</v>
      </c>
      <c r="D25" s="37"/>
      <c r="E25" s="32">
        <v>4018</v>
      </c>
      <c r="F25" s="38"/>
      <c r="G25" s="37"/>
      <c r="H25" s="37"/>
      <c r="I25" s="32"/>
      <c r="J25" s="32"/>
      <c r="K25" s="32"/>
      <c r="L25" s="63">
        <v>7100</v>
      </c>
      <c r="M25" s="69">
        <v>82.38441</v>
      </c>
      <c r="N25" s="69">
        <f>L25*0.032</f>
        <v>227.20000000000002</v>
      </c>
      <c r="O25" s="63">
        <f t="shared" si="1"/>
        <v>7409.58441</v>
      </c>
      <c r="P25" s="66">
        <f>O24+O26+O28+O29</f>
        <v>4764.7519999999995</v>
      </c>
      <c r="Q25" s="66"/>
      <c r="R25" s="62"/>
      <c r="S25" s="62"/>
      <c r="T25" s="62"/>
      <c r="U25" s="20"/>
      <c r="V25" s="44">
        <f t="shared" si="2"/>
        <v>-7182.384410000001</v>
      </c>
      <c r="W25" s="44">
        <f t="shared" si="4"/>
        <v>-82.38441000000057</v>
      </c>
      <c r="X25" s="46">
        <f t="shared" si="3"/>
        <v>-2.471532300000017</v>
      </c>
      <c r="Y25" s="19"/>
      <c r="Z25" s="19"/>
      <c r="AA25" s="54"/>
      <c r="AB25" s="19"/>
      <c r="AC25" s="19"/>
      <c r="AD25" s="19"/>
      <c r="AE25" s="19"/>
      <c r="AF25" s="19"/>
      <c r="AG25" s="19"/>
      <c r="AH25" s="19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8">
      <c r="A26" s="32"/>
      <c r="B26" s="32"/>
      <c r="C26" s="35" t="s">
        <v>31</v>
      </c>
      <c r="D26" s="37"/>
      <c r="E26" s="32"/>
      <c r="F26" s="38"/>
      <c r="G26" s="37"/>
      <c r="H26" s="37"/>
      <c r="I26" s="32"/>
      <c r="J26" s="32"/>
      <c r="K26" s="32"/>
      <c r="L26" s="63">
        <v>1824</v>
      </c>
      <c r="M26" s="69">
        <f t="shared" si="0"/>
        <v>20.064</v>
      </c>
      <c r="N26" s="69">
        <f>L26*0.032</f>
        <v>58.368</v>
      </c>
      <c r="O26" s="63">
        <f t="shared" si="1"/>
        <v>1902.432</v>
      </c>
      <c r="P26" s="66"/>
      <c r="Q26" s="66"/>
      <c r="R26" s="62"/>
      <c r="S26" s="62"/>
      <c r="T26" s="62"/>
      <c r="U26" s="20"/>
      <c r="V26" s="44">
        <f t="shared" si="2"/>
        <v>-1844.064</v>
      </c>
      <c r="W26" s="44">
        <f t="shared" si="4"/>
        <v>-20.064000000000078</v>
      </c>
      <c r="X26" s="46">
        <f t="shared" si="3"/>
        <v>-0.6019200000000023</v>
      </c>
      <c r="Y26" s="19"/>
      <c r="Z26" s="19"/>
      <c r="AA26" s="54"/>
      <c r="AB26" s="19"/>
      <c r="AC26" s="19"/>
      <c r="AD26" s="19"/>
      <c r="AE26" s="19"/>
      <c r="AF26" s="19"/>
      <c r="AG26" s="19"/>
      <c r="AH26" s="19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8">
      <c r="A27" s="32"/>
      <c r="B27" s="32"/>
      <c r="C27" s="35" t="s">
        <v>32</v>
      </c>
      <c r="D27" s="37"/>
      <c r="E27" s="32"/>
      <c r="F27" s="38"/>
      <c r="G27" s="37"/>
      <c r="H27" s="37"/>
      <c r="I27" s="32"/>
      <c r="J27" s="32"/>
      <c r="K27" s="32"/>
      <c r="L27" s="63">
        <v>200</v>
      </c>
      <c r="M27" s="69">
        <f t="shared" si="0"/>
        <v>2.1999999999999997</v>
      </c>
      <c r="N27" s="69">
        <f>L27*0.032</f>
        <v>6.4</v>
      </c>
      <c r="O27" s="63">
        <f t="shared" si="1"/>
        <v>208.6</v>
      </c>
      <c r="P27" s="66"/>
      <c r="Q27" s="66"/>
      <c r="R27" s="62"/>
      <c r="S27" s="62"/>
      <c r="T27" s="62"/>
      <c r="U27" s="20"/>
      <c r="V27" s="44">
        <f t="shared" si="2"/>
        <v>-202.2</v>
      </c>
      <c r="W27" s="44">
        <f t="shared" si="4"/>
        <v>-2.1999999999999886</v>
      </c>
      <c r="X27" s="46">
        <f t="shared" si="3"/>
        <v>-0.06599999999999966</v>
      </c>
      <c r="Y27" s="19"/>
      <c r="Z27" s="19"/>
      <c r="AA27" s="54"/>
      <c r="AB27" s="19"/>
      <c r="AC27" s="19"/>
      <c r="AD27" s="19"/>
      <c r="AE27" s="19"/>
      <c r="AF27" s="19"/>
      <c r="AG27" s="19"/>
      <c r="AH27" s="19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8">
      <c r="A28" s="32"/>
      <c r="B28" s="32"/>
      <c r="C28" s="35" t="s">
        <v>47</v>
      </c>
      <c r="D28" s="37"/>
      <c r="E28" s="32"/>
      <c r="F28" s="38"/>
      <c r="G28" s="37"/>
      <c r="H28" s="37"/>
      <c r="I28" s="32"/>
      <c r="J28" s="32"/>
      <c r="K28" s="32"/>
      <c r="L28" s="63">
        <v>800</v>
      </c>
      <c r="M28" s="69">
        <f t="shared" si="0"/>
        <v>8.799999999999999</v>
      </c>
      <c r="N28" s="69">
        <f>L28*0.032</f>
        <v>25.6</v>
      </c>
      <c r="O28" s="63">
        <f t="shared" si="1"/>
        <v>834.4</v>
      </c>
      <c r="P28" s="66">
        <f>P25-O29</f>
        <v>4238.7519999999995</v>
      </c>
      <c r="Q28" s="66"/>
      <c r="R28" s="62"/>
      <c r="S28" s="62"/>
      <c r="T28" s="62"/>
      <c r="U28" s="20"/>
      <c r="V28" s="44">
        <f t="shared" si="2"/>
        <v>-808.8</v>
      </c>
      <c r="W28" s="44">
        <f t="shared" si="4"/>
        <v>-8.799999999999955</v>
      </c>
      <c r="X28" s="46">
        <f t="shared" si="3"/>
        <v>-0.2639999999999986</v>
      </c>
      <c r="Y28" s="19"/>
      <c r="Z28" s="19"/>
      <c r="AA28" s="54"/>
      <c r="AB28" s="19"/>
      <c r="AC28" s="19"/>
      <c r="AD28" s="19"/>
      <c r="AE28" s="19"/>
      <c r="AF28" s="19"/>
      <c r="AG28" s="19"/>
      <c r="AH28" s="19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8">
      <c r="A29" s="32"/>
      <c r="B29" s="32"/>
      <c r="C29" s="35" t="s">
        <v>34</v>
      </c>
      <c r="D29" s="37"/>
      <c r="E29" s="32" t="s">
        <v>46</v>
      </c>
      <c r="F29" s="38"/>
      <c r="G29" s="37"/>
      <c r="H29" s="37"/>
      <c r="I29" s="32"/>
      <c r="J29" s="32"/>
      <c r="K29" s="32"/>
      <c r="L29" s="63">
        <v>480</v>
      </c>
      <c r="M29" s="69">
        <v>2</v>
      </c>
      <c r="N29" s="69">
        <v>44</v>
      </c>
      <c r="O29" s="63">
        <f t="shared" si="1"/>
        <v>526</v>
      </c>
      <c r="P29" s="66"/>
      <c r="Q29" s="66"/>
      <c r="R29" s="62"/>
      <c r="S29" s="62"/>
      <c r="T29" s="62"/>
      <c r="U29" s="20"/>
      <c r="V29" s="44">
        <v>44</v>
      </c>
      <c r="W29" s="44">
        <f t="shared" si="4"/>
        <v>524</v>
      </c>
      <c r="X29" s="46">
        <v>44</v>
      </c>
      <c r="Y29" s="19"/>
      <c r="Z29" s="19"/>
      <c r="AA29" s="51">
        <v>3.942</v>
      </c>
      <c r="AB29" s="19"/>
      <c r="AC29" s="19"/>
      <c r="AD29" s="19"/>
      <c r="AE29" s="19"/>
      <c r="AF29" s="19"/>
      <c r="AG29" s="19"/>
      <c r="AH29" s="19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8">
      <c r="A30" s="32"/>
      <c r="B30" s="32"/>
      <c r="C30" s="35" t="s">
        <v>35</v>
      </c>
      <c r="D30" s="37"/>
      <c r="E30" s="32">
        <v>4</v>
      </c>
      <c r="F30" s="38"/>
      <c r="G30" s="37"/>
      <c r="H30" s="37"/>
      <c r="I30" s="32"/>
      <c r="J30" s="32"/>
      <c r="K30" s="32"/>
      <c r="L30" s="63">
        <v>6240</v>
      </c>
      <c r="M30" s="69"/>
      <c r="N30" s="69"/>
      <c r="O30" s="63">
        <f t="shared" si="1"/>
        <v>6240</v>
      </c>
      <c r="P30" s="65"/>
      <c r="Q30" s="65"/>
      <c r="R30" s="61"/>
      <c r="S30" s="61"/>
      <c r="T30" s="61"/>
      <c r="U30" s="20"/>
      <c r="V30" s="44">
        <v>192</v>
      </c>
      <c r="W30" s="44">
        <f t="shared" si="4"/>
        <v>6432</v>
      </c>
      <c r="X30" s="46">
        <v>192</v>
      </c>
      <c r="Y30" s="19"/>
      <c r="Z30" s="19"/>
      <c r="AA30" s="55">
        <v>8</v>
      </c>
      <c r="AB30" s="19"/>
      <c r="AC30" s="19"/>
      <c r="AD30" s="19"/>
      <c r="AE30" s="19"/>
      <c r="AF30" s="19"/>
      <c r="AG30" s="19"/>
      <c r="AH30" s="19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8">
      <c r="A31" s="32"/>
      <c r="B31" s="32"/>
      <c r="C31" s="35" t="s">
        <v>36</v>
      </c>
      <c r="D31" s="37"/>
      <c r="E31" s="32"/>
      <c r="F31" s="37"/>
      <c r="G31" s="37"/>
      <c r="H31" s="37"/>
      <c r="I31" s="32"/>
      <c r="J31" s="32"/>
      <c r="K31" s="32"/>
      <c r="L31" s="63">
        <f>N31</f>
        <v>440.886</v>
      </c>
      <c r="M31" s="68">
        <f>SUM(M23:M30)</f>
        <v>142.70224925</v>
      </c>
      <c r="N31" s="68">
        <f>SUM(N23:N30)</f>
        <v>440.886</v>
      </c>
      <c r="O31" s="63"/>
      <c r="P31" s="66"/>
      <c r="Q31" s="66"/>
      <c r="R31" s="62"/>
      <c r="S31" s="62"/>
      <c r="T31" s="62"/>
      <c r="U31" s="20"/>
      <c r="V31" s="19"/>
      <c r="W31" s="19"/>
      <c r="X31" s="19"/>
      <c r="Y31" s="19"/>
      <c r="Z31" s="19"/>
      <c r="AA31" s="54"/>
      <c r="AB31" s="19"/>
      <c r="AC31" s="19"/>
      <c r="AD31" s="19"/>
      <c r="AE31" s="19"/>
      <c r="AF31" s="19"/>
      <c r="AG31" s="19"/>
      <c r="AH31" s="19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8">
      <c r="A32" s="32"/>
      <c r="B32" s="32"/>
      <c r="C32" s="35" t="s">
        <v>20</v>
      </c>
      <c r="D32" s="37"/>
      <c r="E32" s="32"/>
      <c r="F32" s="37"/>
      <c r="G32" s="37"/>
      <c r="H32" s="37"/>
      <c r="I32" s="32"/>
      <c r="J32" s="32"/>
      <c r="K32" s="32"/>
      <c r="L32" s="63">
        <f>M31</f>
        <v>142.70224925</v>
      </c>
      <c r="M32" s="68"/>
      <c r="N32" s="68"/>
      <c r="O32" s="63"/>
      <c r="P32" s="66"/>
      <c r="Q32" s="66"/>
      <c r="R32" s="62"/>
      <c r="S32" s="62"/>
      <c r="T32" s="62"/>
      <c r="U32" s="20"/>
      <c r="V32" s="19"/>
      <c r="W32" s="19"/>
      <c r="X32" s="19"/>
      <c r="Y32" s="19"/>
      <c r="Z32" s="19"/>
      <c r="AA32" s="57">
        <f>SUM(AA35:AA43)</f>
        <v>10.827495102120004</v>
      </c>
      <c r="AB32" s="19"/>
      <c r="AC32" s="19"/>
      <c r="AD32" s="19"/>
      <c r="AE32" s="19"/>
      <c r="AF32" s="19"/>
      <c r="AG32" s="19"/>
      <c r="AH32" s="19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8">
      <c r="A33" s="32"/>
      <c r="B33" s="32"/>
      <c r="C33" s="36" t="s">
        <v>37</v>
      </c>
      <c r="D33" s="37"/>
      <c r="E33" s="32"/>
      <c r="F33" s="37"/>
      <c r="G33" s="37"/>
      <c r="H33" s="37"/>
      <c r="I33" s="32"/>
      <c r="J33" s="32"/>
      <c r="K33" s="32"/>
      <c r="L33" s="67">
        <v>27.101</v>
      </c>
      <c r="M33" s="68"/>
      <c r="N33" s="68"/>
      <c r="O33" s="63"/>
      <c r="P33" s="66"/>
      <c r="Q33" s="66"/>
      <c r="R33" s="62"/>
      <c r="S33" s="62"/>
      <c r="T33" s="62"/>
      <c r="U33" s="20"/>
      <c r="V33" s="19"/>
      <c r="W33" s="19"/>
      <c r="X33" s="19"/>
      <c r="Y33" s="19"/>
      <c r="Z33" s="19"/>
      <c r="AA33" s="57"/>
      <c r="AB33" s="19"/>
      <c r="AC33" s="19"/>
      <c r="AD33" s="19"/>
      <c r="AE33" s="19"/>
      <c r="AF33" s="19"/>
      <c r="AG33" s="19"/>
      <c r="AH33" s="19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8">
      <c r="A34" s="32"/>
      <c r="B34" s="32"/>
      <c r="C34" s="36"/>
      <c r="D34" s="37"/>
      <c r="E34" s="32"/>
      <c r="F34" s="37"/>
      <c r="G34" s="37"/>
      <c r="H34" s="37"/>
      <c r="I34" s="32"/>
      <c r="J34" s="32"/>
      <c r="K34" s="32"/>
      <c r="L34" s="67">
        <f>SUM(L23:L33)</f>
        <v>19732.310999249996</v>
      </c>
      <c r="M34" s="68"/>
      <c r="N34" s="68"/>
      <c r="O34" s="63"/>
      <c r="P34" s="66"/>
      <c r="Q34" s="66"/>
      <c r="R34" s="62"/>
      <c r="S34" s="62"/>
      <c r="T34" s="62"/>
      <c r="U34" s="20"/>
      <c r="V34" s="19"/>
      <c r="W34" s="19"/>
      <c r="X34" s="19"/>
      <c r="Y34" s="19"/>
      <c r="Z34" s="19"/>
      <c r="AA34" s="57"/>
      <c r="AB34" s="19"/>
      <c r="AC34" s="19"/>
      <c r="AD34" s="19"/>
      <c r="AE34" s="19"/>
      <c r="AF34" s="19"/>
      <c r="AG34" s="19"/>
      <c r="AH34" s="19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8">
      <c r="A35" s="32">
        <v>5</v>
      </c>
      <c r="B35" s="32">
        <v>16</v>
      </c>
      <c r="C35" s="39" t="s">
        <v>39</v>
      </c>
      <c r="D35" s="37">
        <v>1974</v>
      </c>
      <c r="E35" s="40"/>
      <c r="F35" s="37"/>
      <c r="G35" s="37">
        <v>9</v>
      </c>
      <c r="H35" s="37">
        <v>72</v>
      </c>
      <c r="I35" s="37" t="s">
        <v>44</v>
      </c>
      <c r="J35" s="37" t="s">
        <v>45</v>
      </c>
      <c r="K35" s="32"/>
      <c r="L35" s="67"/>
      <c r="M35" s="68"/>
      <c r="N35" s="68"/>
      <c r="O35" s="67"/>
      <c r="P35" s="65"/>
      <c r="Q35" s="65"/>
      <c r="R35" s="61"/>
      <c r="S35" s="61"/>
      <c r="T35" s="61"/>
      <c r="U35" s="47"/>
      <c r="V35" s="44">
        <f>SUM(V36:V43)</f>
        <v>-9076.102907080001</v>
      </c>
      <c r="W35" s="44">
        <f>SUM(W36:W43)</f>
        <v>3714.6813729200003</v>
      </c>
      <c r="X35" s="44">
        <f>SUM(X36:X43)</f>
        <v>232.9604411876</v>
      </c>
      <c r="Y35" s="44">
        <f>O35-X35</f>
        <v>-232.9604411876</v>
      </c>
      <c r="Z35" s="19"/>
      <c r="AA35" s="53">
        <f>SUM(W36:W41)*0.011</f>
        <v>-1.1145048978799956</v>
      </c>
      <c r="AB35" s="19"/>
      <c r="AC35" s="19"/>
      <c r="AD35" s="19"/>
      <c r="AE35" s="19"/>
      <c r="AF35" s="19"/>
      <c r="AG35" s="19"/>
      <c r="AH35" s="19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8">
      <c r="A36" s="32"/>
      <c r="B36" s="32"/>
      <c r="C36" s="35" t="s">
        <v>28</v>
      </c>
      <c r="D36" s="37"/>
      <c r="E36" s="32">
        <v>681</v>
      </c>
      <c r="F36" s="38"/>
      <c r="G36" s="37"/>
      <c r="H36" s="37"/>
      <c r="I36" s="32"/>
      <c r="J36" s="32"/>
      <c r="K36" s="32"/>
      <c r="L36" s="63">
        <v>825.3001</v>
      </c>
      <c r="M36" s="69">
        <f aca="true" t="shared" si="5" ref="M36:M41">L36*0.011</f>
        <v>9.0783011</v>
      </c>
      <c r="N36" s="69">
        <f aca="true" t="shared" si="6" ref="N36:N41">L36*0.032</f>
        <v>26.409603200000003</v>
      </c>
      <c r="O36" s="63">
        <f>N36+M36+L36</f>
        <v>860.7880043</v>
      </c>
      <c r="P36" s="66"/>
      <c r="Q36" s="62"/>
      <c r="R36" s="62"/>
      <c r="S36" s="62"/>
      <c r="T36" s="62"/>
      <c r="U36" s="20"/>
      <c r="V36" s="44">
        <f aca="true" t="shared" si="7" ref="V36:V41">N36-O36</f>
        <v>-834.3784011</v>
      </c>
      <c r="W36" s="44">
        <f>V36+L36</f>
        <v>-9.078301099999976</v>
      </c>
      <c r="X36" s="46">
        <f aca="true" t="shared" si="8" ref="X36:X41">W36*0.03</f>
        <v>-0.2723490329999993</v>
      </c>
      <c r="Y36" s="19"/>
      <c r="Z36" s="19"/>
      <c r="AA36" s="54"/>
      <c r="AB36" s="19"/>
      <c r="AC36" s="19"/>
      <c r="AD36" s="19"/>
      <c r="AE36" s="19"/>
      <c r="AF36" s="19"/>
      <c r="AG36" s="19"/>
      <c r="AH36" s="19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8">
      <c r="A37" s="32"/>
      <c r="B37" s="32"/>
      <c r="C37" s="35" t="s">
        <v>29</v>
      </c>
      <c r="D37" s="37"/>
      <c r="E37" s="32"/>
      <c r="F37" s="38"/>
      <c r="G37" s="37"/>
      <c r="H37" s="37"/>
      <c r="I37" s="32"/>
      <c r="J37" s="32"/>
      <c r="K37" s="32"/>
      <c r="L37" s="63">
        <v>1240</v>
      </c>
      <c r="M37" s="69">
        <f t="shared" si="5"/>
        <v>13.639999999999999</v>
      </c>
      <c r="N37" s="69">
        <f t="shared" si="6"/>
        <v>39.68</v>
      </c>
      <c r="O37" s="63">
        <f aca="true" t="shared" si="9" ref="O37:O43">N37+M37+L37</f>
        <v>1293.32</v>
      </c>
      <c r="P37" s="66"/>
      <c r="Q37" s="66"/>
      <c r="R37" s="62"/>
      <c r="S37" s="62"/>
      <c r="T37" s="62"/>
      <c r="U37" s="49"/>
      <c r="V37" s="44">
        <f t="shared" si="7"/>
        <v>-1253.6399999999999</v>
      </c>
      <c r="W37" s="44">
        <f aca="true" t="shared" si="10" ref="W37:W43">V37+L37</f>
        <v>-13.639999999999873</v>
      </c>
      <c r="X37" s="46">
        <f t="shared" si="8"/>
        <v>-0.4091999999999962</v>
      </c>
      <c r="Y37" s="19"/>
      <c r="Z37" s="19"/>
      <c r="AA37" s="54"/>
      <c r="AB37" s="19"/>
      <c r="AC37" s="19"/>
      <c r="AD37" s="19"/>
      <c r="AE37" s="19"/>
      <c r="AF37" s="19"/>
      <c r="AG37" s="19"/>
      <c r="AH37" s="19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8">
      <c r="A38" s="32"/>
      <c r="B38" s="32"/>
      <c r="C38" s="35" t="s">
        <v>30</v>
      </c>
      <c r="D38" s="37"/>
      <c r="E38" s="32">
        <v>3067</v>
      </c>
      <c r="F38" s="38"/>
      <c r="G38" s="37"/>
      <c r="H38" s="37"/>
      <c r="I38" s="32"/>
      <c r="J38" s="32"/>
      <c r="K38" s="32"/>
      <c r="L38" s="63">
        <v>5207.48418</v>
      </c>
      <c r="M38" s="69">
        <f t="shared" si="5"/>
        <v>57.28232598</v>
      </c>
      <c r="N38" s="69">
        <f t="shared" si="6"/>
        <v>166.63949376000002</v>
      </c>
      <c r="O38" s="63">
        <f t="shared" si="9"/>
        <v>5431.40599974</v>
      </c>
      <c r="P38" s="66">
        <f>O37+O39+O41+O42</f>
        <v>3664.204</v>
      </c>
      <c r="Q38" s="62"/>
      <c r="R38" s="62"/>
      <c r="S38" s="62"/>
      <c r="T38" s="62"/>
      <c r="U38" s="20"/>
      <c r="V38" s="44">
        <f t="shared" si="7"/>
        <v>-5264.76650598</v>
      </c>
      <c r="W38" s="44">
        <f t="shared" si="10"/>
        <v>-57.28232597999977</v>
      </c>
      <c r="X38" s="46">
        <f t="shared" si="8"/>
        <v>-1.718469779399993</v>
      </c>
      <c r="Y38" s="19"/>
      <c r="Z38" s="19"/>
      <c r="AA38" s="54"/>
      <c r="AB38" s="19"/>
      <c r="AC38" s="19"/>
      <c r="AD38" s="19"/>
      <c r="AE38" s="19"/>
      <c r="AF38" s="19"/>
      <c r="AG38" s="19"/>
      <c r="AH38" s="19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8">
      <c r="A39" s="32"/>
      <c r="B39" s="32"/>
      <c r="C39" s="35" t="s">
        <v>31</v>
      </c>
      <c r="D39" s="37"/>
      <c r="E39" s="32"/>
      <c r="F39" s="38"/>
      <c r="G39" s="37"/>
      <c r="H39" s="37"/>
      <c r="I39" s="32"/>
      <c r="J39" s="32"/>
      <c r="K39" s="32"/>
      <c r="L39" s="63">
        <v>1368</v>
      </c>
      <c r="M39" s="69">
        <f t="shared" si="5"/>
        <v>15.047999999999998</v>
      </c>
      <c r="N39" s="69">
        <f t="shared" si="6"/>
        <v>43.776</v>
      </c>
      <c r="O39" s="63">
        <f t="shared" si="9"/>
        <v>1426.824</v>
      </c>
      <c r="P39" s="66"/>
      <c r="Q39" s="62"/>
      <c r="R39" s="62"/>
      <c r="S39" s="62"/>
      <c r="T39" s="62"/>
      <c r="U39" s="19"/>
      <c r="V39" s="44">
        <f t="shared" si="7"/>
        <v>-1383.048</v>
      </c>
      <c r="W39" s="44">
        <f t="shared" si="10"/>
        <v>-15.048000000000002</v>
      </c>
      <c r="X39" s="46">
        <f t="shared" si="8"/>
        <v>-0.45144000000000006</v>
      </c>
      <c r="Y39" s="19"/>
      <c r="Z39" s="19"/>
      <c r="AA39" s="54"/>
      <c r="AB39" s="19"/>
      <c r="AC39" s="19"/>
      <c r="AD39" s="19"/>
      <c r="AE39" s="19"/>
      <c r="AF39" s="19"/>
      <c r="AG39" s="19"/>
      <c r="AH39" s="19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8">
      <c r="A40" s="32"/>
      <c r="B40" s="32"/>
      <c r="C40" s="35" t="s">
        <v>32</v>
      </c>
      <c r="D40" s="37"/>
      <c r="E40" s="32"/>
      <c r="F40" s="38"/>
      <c r="G40" s="37"/>
      <c r="H40" s="37"/>
      <c r="I40" s="32"/>
      <c r="J40" s="32"/>
      <c r="K40" s="32"/>
      <c r="L40" s="63">
        <v>150</v>
      </c>
      <c r="M40" s="69">
        <f t="shared" si="5"/>
        <v>1.65</v>
      </c>
      <c r="N40" s="69">
        <f t="shared" si="6"/>
        <v>4.8</v>
      </c>
      <c r="O40" s="63">
        <f t="shared" si="9"/>
        <v>156.45</v>
      </c>
      <c r="P40" s="66">
        <f>P38-O42</f>
        <v>3158.204</v>
      </c>
      <c r="Q40" s="62"/>
      <c r="R40" s="62"/>
      <c r="S40" s="62"/>
      <c r="T40" s="62"/>
      <c r="U40" s="19"/>
      <c r="V40" s="44">
        <f t="shared" si="7"/>
        <v>-151.64999999999998</v>
      </c>
      <c r="W40" s="44">
        <f t="shared" si="10"/>
        <v>-1.6499999999999773</v>
      </c>
      <c r="X40" s="46">
        <f t="shared" si="8"/>
        <v>-0.049499999999999315</v>
      </c>
      <c r="Y40" s="19"/>
      <c r="Z40" s="19"/>
      <c r="AA40" s="54"/>
      <c r="AB40" s="19"/>
      <c r="AC40" s="19"/>
      <c r="AD40" s="19"/>
      <c r="AE40" s="19"/>
      <c r="AF40" s="19"/>
      <c r="AG40" s="19"/>
      <c r="AH40" s="19"/>
      <c r="AI40" s="1"/>
      <c r="AJ40" s="1"/>
      <c r="AK40" s="1"/>
      <c r="AL40" s="1"/>
      <c r="AM40" s="1"/>
      <c r="AN40" s="1"/>
      <c r="AO40" s="1"/>
      <c r="AP40" s="1"/>
      <c r="AQ40" s="1"/>
    </row>
    <row r="41" spans="1:27" ht="18">
      <c r="A41" s="32"/>
      <c r="B41" s="32"/>
      <c r="C41" s="35" t="s">
        <v>33</v>
      </c>
      <c r="D41" s="37"/>
      <c r="E41" s="32"/>
      <c r="F41" s="38"/>
      <c r="G41" s="37"/>
      <c r="H41" s="37"/>
      <c r="I41" s="32"/>
      <c r="J41" s="32"/>
      <c r="K41" s="32"/>
      <c r="L41" s="63">
        <v>420</v>
      </c>
      <c r="M41" s="69">
        <f t="shared" si="5"/>
        <v>4.62</v>
      </c>
      <c r="N41" s="69">
        <f t="shared" si="6"/>
        <v>13.44</v>
      </c>
      <c r="O41" s="63">
        <f t="shared" si="9"/>
        <v>438.06</v>
      </c>
      <c r="P41" s="66"/>
      <c r="Q41" s="62"/>
      <c r="R41" s="62"/>
      <c r="S41" s="62"/>
      <c r="T41" s="62"/>
      <c r="V41" s="44">
        <f t="shared" si="7"/>
        <v>-424.62</v>
      </c>
      <c r="W41" s="44">
        <f t="shared" si="10"/>
        <v>-4.6200000000000045</v>
      </c>
      <c r="X41" s="46">
        <f t="shared" si="8"/>
        <v>-0.13860000000000014</v>
      </c>
      <c r="AA41" s="56"/>
    </row>
    <row r="42" spans="1:27" ht="18">
      <c r="A42" s="32"/>
      <c r="B42" s="32"/>
      <c r="C42" s="35" t="s">
        <v>34</v>
      </c>
      <c r="D42" s="37"/>
      <c r="E42" s="32" t="s">
        <v>46</v>
      </c>
      <c r="F42" s="38"/>
      <c r="G42" s="37"/>
      <c r="H42" s="37"/>
      <c r="I42" s="32"/>
      <c r="J42" s="32"/>
      <c r="K42" s="32"/>
      <c r="L42" s="63">
        <v>460</v>
      </c>
      <c r="M42" s="69">
        <v>2</v>
      </c>
      <c r="N42" s="69">
        <v>44</v>
      </c>
      <c r="O42" s="63">
        <f t="shared" si="9"/>
        <v>506</v>
      </c>
      <c r="P42" s="66"/>
      <c r="Q42" s="61"/>
      <c r="R42" s="62"/>
      <c r="S42" s="62"/>
      <c r="T42" s="62"/>
      <c r="V42" s="44">
        <v>44</v>
      </c>
      <c r="W42" s="44">
        <f t="shared" si="10"/>
        <v>504</v>
      </c>
      <c r="X42" s="45">
        <v>44</v>
      </c>
      <c r="AA42" s="51">
        <v>3.942</v>
      </c>
    </row>
    <row r="43" spans="1:27" ht="18">
      <c r="A43" s="32"/>
      <c r="B43" s="32"/>
      <c r="C43" s="35" t="s">
        <v>35</v>
      </c>
      <c r="D43" s="37"/>
      <c r="E43" s="32">
        <v>2</v>
      </c>
      <c r="F43" s="38"/>
      <c r="G43" s="37"/>
      <c r="H43" s="37"/>
      <c r="I43" s="32"/>
      <c r="J43" s="32"/>
      <c r="K43" s="32"/>
      <c r="L43" s="63">
        <v>3120</v>
      </c>
      <c r="M43" s="69"/>
      <c r="N43" s="69"/>
      <c r="O43" s="63">
        <f t="shared" si="9"/>
        <v>3120</v>
      </c>
      <c r="P43" s="66"/>
      <c r="Q43" s="62"/>
      <c r="R43" s="62"/>
      <c r="S43" s="62"/>
      <c r="T43" s="62"/>
      <c r="V43" s="44">
        <v>192</v>
      </c>
      <c r="W43" s="44">
        <f t="shared" si="10"/>
        <v>3312</v>
      </c>
      <c r="X43" s="45">
        <v>192</v>
      </c>
      <c r="AA43" s="55">
        <v>8</v>
      </c>
    </row>
    <row r="44" spans="1:27" ht="18">
      <c r="A44" s="32"/>
      <c r="B44" s="32"/>
      <c r="C44" s="35" t="s">
        <v>36</v>
      </c>
      <c r="D44" s="37"/>
      <c r="E44" s="32"/>
      <c r="F44" s="37"/>
      <c r="G44" s="37"/>
      <c r="H44" s="37"/>
      <c r="I44" s="32"/>
      <c r="J44" s="32"/>
      <c r="K44" s="32"/>
      <c r="L44" s="63">
        <f>N44</f>
        <v>338.74509696</v>
      </c>
      <c r="M44" s="68">
        <f>SUM(M36:M43)</f>
        <v>103.31862708000001</v>
      </c>
      <c r="N44" s="68">
        <f>SUM(N36:N43)</f>
        <v>338.74509696</v>
      </c>
      <c r="O44" s="63"/>
      <c r="P44" s="66"/>
      <c r="Q44" s="62"/>
      <c r="R44" s="62"/>
      <c r="S44" s="62"/>
      <c r="T44" s="62"/>
      <c r="AA44" s="56"/>
    </row>
    <row r="45" spans="1:27" ht="18">
      <c r="A45" s="32"/>
      <c r="B45" s="32"/>
      <c r="C45" s="35" t="s">
        <v>20</v>
      </c>
      <c r="D45" s="37"/>
      <c r="E45" s="32"/>
      <c r="F45" s="37"/>
      <c r="G45" s="37"/>
      <c r="H45" s="37"/>
      <c r="I45" s="32"/>
      <c r="J45" s="32"/>
      <c r="K45" s="32"/>
      <c r="L45" s="63">
        <f>M44</f>
        <v>103.31862708000001</v>
      </c>
      <c r="M45" s="68"/>
      <c r="N45" s="68"/>
      <c r="O45" s="63"/>
      <c r="P45" s="66"/>
      <c r="Q45" s="62"/>
      <c r="R45" s="62"/>
      <c r="S45" s="62"/>
      <c r="T45" s="62"/>
      <c r="AA45" s="56"/>
    </row>
    <row r="46" spans="1:27" ht="18">
      <c r="A46" s="32"/>
      <c r="B46" s="32"/>
      <c r="C46" s="36" t="s">
        <v>37</v>
      </c>
      <c r="D46" s="37"/>
      <c r="E46" s="32"/>
      <c r="F46" s="37"/>
      <c r="G46" s="37"/>
      <c r="H46" s="37"/>
      <c r="I46" s="32"/>
      <c r="J46" s="32"/>
      <c r="K46" s="32"/>
      <c r="L46" s="67">
        <v>25.232</v>
      </c>
      <c r="M46" s="68"/>
      <c r="N46" s="68"/>
      <c r="O46" s="63"/>
      <c r="P46" s="66"/>
      <c r="Q46" s="62"/>
      <c r="R46" s="62"/>
      <c r="S46" s="62"/>
      <c r="T46" s="62"/>
      <c r="AA46" s="58" t="e">
        <f>SUM(#REF!)</f>
        <v>#REF!</v>
      </c>
    </row>
    <row r="47" spans="1:27" ht="18">
      <c r="A47" s="32"/>
      <c r="B47" s="32"/>
      <c r="C47" s="36"/>
      <c r="D47" s="37"/>
      <c r="E47" s="32"/>
      <c r="F47" s="37"/>
      <c r="G47" s="37"/>
      <c r="H47" s="37"/>
      <c r="I47" s="32"/>
      <c r="J47" s="32"/>
      <c r="K47" s="32"/>
      <c r="L47" s="67">
        <f>SUM(L36:L46)</f>
        <v>13258.080004039999</v>
      </c>
      <c r="M47" s="68"/>
      <c r="N47" s="68"/>
      <c r="O47" s="63"/>
      <c r="P47" s="66"/>
      <c r="Q47" s="62"/>
      <c r="R47" s="62"/>
      <c r="S47" s="62"/>
      <c r="T47" s="62"/>
      <c r="AA47" s="58"/>
    </row>
    <row r="48" spans="1:24" ht="18">
      <c r="A48" s="32"/>
      <c r="B48" s="32"/>
      <c r="C48" s="36" t="s">
        <v>25</v>
      </c>
      <c r="D48" s="28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61"/>
      <c r="Q48" s="61"/>
      <c r="R48" s="61"/>
      <c r="S48" s="61"/>
      <c r="T48" s="61"/>
      <c r="V48" s="43" t="e">
        <f>#REF!+V35+V21+#REF!</f>
        <v>#REF!</v>
      </c>
      <c r="X48" s="48" t="e">
        <f>#REF!+X35+X21+#REF!</f>
        <v>#REF!</v>
      </c>
    </row>
    <row r="49" spans="3:22" ht="12.75">
      <c r="C49" s="1"/>
      <c r="D49" s="17"/>
      <c r="V49" s="45"/>
    </row>
    <row r="50" ht="12.75">
      <c r="D50" s="17"/>
    </row>
    <row r="51" spans="4:15" ht="12.75">
      <c r="D51" s="17"/>
      <c r="O51" s="70"/>
    </row>
    <row r="52" spans="4:15" ht="12.75">
      <c r="D52" s="17"/>
      <c r="O52" s="64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  <row r="125" ht="12.75">
      <c r="D125" s="17"/>
    </row>
    <row r="126" ht="12.75">
      <c r="D126" s="17"/>
    </row>
    <row r="127" ht="12.75"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  <row r="134" ht="12.75">
      <c r="D134" s="17"/>
    </row>
    <row r="135" ht="12.75">
      <c r="D135" s="17"/>
    </row>
    <row r="136" ht="12.75">
      <c r="D136" s="17"/>
    </row>
    <row r="137" ht="12.75">
      <c r="D137" s="17"/>
    </row>
    <row r="138" ht="12.75">
      <c r="D138" s="17"/>
    </row>
    <row r="139" ht="12.75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  <row r="144" ht="12.75">
      <c r="D144" s="17"/>
    </row>
    <row r="145" ht="12.75">
      <c r="D145" s="17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  <row r="151" ht="12.75">
      <c r="D151" s="17"/>
    </row>
    <row r="152" ht="12.75">
      <c r="D152" s="17"/>
    </row>
    <row r="153" ht="12.75">
      <c r="D153" s="17"/>
    </row>
    <row r="154" ht="12.75">
      <c r="D154" s="17"/>
    </row>
    <row r="155" ht="12.75">
      <c r="D155" s="17"/>
    </row>
    <row r="156" ht="12.75">
      <c r="D156" s="17"/>
    </row>
    <row r="157" ht="12.75">
      <c r="D157" s="17"/>
    </row>
    <row r="158" ht="12.75">
      <c r="D158" s="17"/>
    </row>
    <row r="159" ht="12.75">
      <c r="D159" s="17"/>
    </row>
    <row r="160" ht="12.75">
      <c r="D160" s="17"/>
    </row>
    <row r="161" ht="12.75">
      <c r="D161" s="17"/>
    </row>
    <row r="162" ht="12.75">
      <c r="D162" s="17"/>
    </row>
    <row r="163" ht="12.75">
      <c r="D163" s="17"/>
    </row>
    <row r="164" ht="12.75">
      <c r="D164" s="17"/>
    </row>
    <row r="165" ht="12.75">
      <c r="D165" s="17"/>
    </row>
    <row r="166" ht="12.75">
      <c r="D166" s="17"/>
    </row>
    <row r="167" ht="12.75">
      <c r="D167" s="17"/>
    </row>
    <row r="168" ht="12.75">
      <c r="D168" s="17"/>
    </row>
    <row r="169" ht="12.75">
      <c r="D169" s="17"/>
    </row>
    <row r="170" ht="12.75">
      <c r="D170" s="17"/>
    </row>
    <row r="171" ht="12.75">
      <c r="D171" s="17"/>
    </row>
    <row r="172" ht="12.75">
      <c r="D172" s="17"/>
    </row>
    <row r="173" ht="12.75">
      <c r="D173" s="17"/>
    </row>
    <row r="174" ht="12.75">
      <c r="D174" s="17"/>
    </row>
    <row r="175" ht="12.75">
      <c r="D175" s="17"/>
    </row>
    <row r="176" ht="12.75">
      <c r="D176" s="17"/>
    </row>
    <row r="177" ht="12.75">
      <c r="D177" s="17"/>
    </row>
    <row r="178" ht="12.75">
      <c r="D178" s="17"/>
    </row>
    <row r="179" ht="12.75">
      <c r="D179" s="17"/>
    </row>
    <row r="180" ht="12.75">
      <c r="D180" s="17"/>
    </row>
    <row r="181" ht="12.75">
      <c r="D181" s="17"/>
    </row>
    <row r="182" ht="12.75">
      <c r="D182" s="17"/>
    </row>
    <row r="183" ht="12.75">
      <c r="D183" s="17"/>
    </row>
    <row r="184" ht="12.75">
      <c r="D184" s="17"/>
    </row>
    <row r="185" ht="12.75">
      <c r="D185" s="17"/>
    </row>
    <row r="186" ht="12.75">
      <c r="D186" s="17"/>
    </row>
    <row r="187" ht="12.75">
      <c r="D187" s="17"/>
    </row>
    <row r="188" ht="12.75">
      <c r="D188" s="17"/>
    </row>
    <row r="189" ht="12.75">
      <c r="D189" s="17"/>
    </row>
    <row r="190" ht="12.75">
      <c r="D190" s="17"/>
    </row>
    <row r="191" ht="12.75">
      <c r="D191" s="17"/>
    </row>
    <row r="192" ht="12.75">
      <c r="D192" s="17"/>
    </row>
    <row r="193" ht="12.75">
      <c r="D193" s="17"/>
    </row>
    <row r="194" ht="12.75">
      <c r="D194" s="17"/>
    </row>
    <row r="195" ht="12.75">
      <c r="D195" s="17"/>
    </row>
    <row r="196" ht="12.75">
      <c r="D196" s="17"/>
    </row>
    <row r="197" ht="12.75">
      <c r="D197" s="17"/>
    </row>
    <row r="198" ht="12.75">
      <c r="D198" s="17"/>
    </row>
    <row r="199" ht="12.75">
      <c r="D199" s="17"/>
    </row>
    <row r="200" ht="12.75">
      <c r="D200" s="17"/>
    </row>
    <row r="201" ht="12.75">
      <c r="D201" s="17"/>
    </row>
    <row r="202" ht="12.75">
      <c r="D202" s="17"/>
    </row>
    <row r="203" ht="12.75">
      <c r="D203" s="17"/>
    </row>
    <row r="204" ht="12.75">
      <c r="D204" s="17"/>
    </row>
    <row r="205" ht="12.75">
      <c r="D205" s="17"/>
    </row>
    <row r="206" ht="12.75">
      <c r="D206" s="17"/>
    </row>
    <row r="207" ht="12.75">
      <c r="D207" s="17"/>
    </row>
    <row r="208" ht="12.75">
      <c r="D208" s="17"/>
    </row>
    <row r="209" ht="12.75">
      <c r="D209" s="17"/>
    </row>
    <row r="210" ht="12.75">
      <c r="D210" s="17"/>
    </row>
    <row r="211" ht="12.75">
      <c r="D211" s="17"/>
    </row>
    <row r="212" ht="12.75">
      <c r="D212" s="17"/>
    </row>
    <row r="213" ht="12.75">
      <c r="D213" s="17"/>
    </row>
    <row r="214" ht="12.75">
      <c r="D214" s="17"/>
    </row>
    <row r="215" ht="12.75">
      <c r="D215" s="17"/>
    </row>
    <row r="216" ht="12.75">
      <c r="D216" s="17"/>
    </row>
    <row r="217" ht="12.75">
      <c r="D217" s="17"/>
    </row>
    <row r="218" ht="12.75">
      <c r="D218" s="17"/>
    </row>
    <row r="219" ht="12.75">
      <c r="D219" s="17"/>
    </row>
    <row r="220" ht="12.75">
      <c r="D220" s="17"/>
    </row>
    <row r="221" ht="12.75">
      <c r="D221" s="17"/>
    </row>
    <row r="222" ht="12.75">
      <c r="D222" s="17"/>
    </row>
    <row r="223" ht="12.75">
      <c r="D223" s="17"/>
    </row>
    <row r="224" ht="12.75">
      <c r="D224" s="17"/>
    </row>
    <row r="225" ht="12.75">
      <c r="D225" s="17"/>
    </row>
    <row r="226" ht="12.75">
      <c r="D226" s="17"/>
    </row>
    <row r="227" ht="12.75">
      <c r="D227" s="17"/>
    </row>
    <row r="228" ht="12.75">
      <c r="D228" s="17"/>
    </row>
    <row r="229" ht="12.75">
      <c r="D229" s="17"/>
    </row>
    <row r="230" ht="12.75">
      <c r="D230" s="17"/>
    </row>
    <row r="231" ht="12.75">
      <c r="D231" s="17"/>
    </row>
    <row r="232" ht="12.75">
      <c r="D232" s="17"/>
    </row>
    <row r="233" ht="12.75">
      <c r="D233" s="17"/>
    </row>
    <row r="234" ht="12.75">
      <c r="D234" s="17"/>
    </row>
    <row r="235" ht="12.75">
      <c r="D235" s="17"/>
    </row>
    <row r="236" ht="12.75">
      <c r="D236" s="17"/>
    </row>
    <row r="237" ht="12.75">
      <c r="D237" s="17"/>
    </row>
    <row r="238" ht="12.75">
      <c r="D238" s="17"/>
    </row>
    <row r="239" ht="12.75">
      <c r="D239" s="17"/>
    </row>
    <row r="240" ht="12.75">
      <c r="D240" s="17"/>
    </row>
    <row r="241" ht="12.75">
      <c r="D241" s="17"/>
    </row>
    <row r="242" ht="12.75">
      <c r="D242" s="17"/>
    </row>
    <row r="243" ht="12.75">
      <c r="D243" s="17"/>
    </row>
    <row r="244" ht="12.75">
      <c r="D244" s="17"/>
    </row>
    <row r="245" ht="12.75">
      <c r="D245" s="17"/>
    </row>
    <row r="246" ht="12.75">
      <c r="D246" s="17"/>
    </row>
    <row r="247" ht="12.75">
      <c r="D247" s="17"/>
    </row>
    <row r="248" ht="12.75">
      <c r="D248" s="17"/>
    </row>
    <row r="249" ht="12.75">
      <c r="D249" s="17"/>
    </row>
    <row r="250" ht="12.75">
      <c r="D250" s="17"/>
    </row>
    <row r="251" ht="12.75">
      <c r="D251" s="17"/>
    </row>
    <row r="252" ht="12.75">
      <c r="D252" s="17"/>
    </row>
    <row r="253" ht="12.75">
      <c r="D253" s="17"/>
    </row>
    <row r="254" ht="12.75">
      <c r="D254" s="17"/>
    </row>
    <row r="255" ht="12.75">
      <c r="D255" s="17"/>
    </row>
    <row r="256" ht="12.75">
      <c r="D256" s="17"/>
    </row>
    <row r="257" ht="12.75">
      <c r="D257" s="17"/>
    </row>
    <row r="258" ht="12.75">
      <c r="D258" s="17"/>
    </row>
    <row r="259" ht="12.75">
      <c r="D259" s="17"/>
    </row>
    <row r="260" ht="12.75">
      <c r="D260" s="17"/>
    </row>
    <row r="261" ht="12.75">
      <c r="D261" s="17"/>
    </row>
    <row r="262" ht="12.75">
      <c r="D262" s="17"/>
    </row>
    <row r="263" ht="12.75">
      <c r="D263" s="17"/>
    </row>
    <row r="264" ht="12.75">
      <c r="D264" s="17"/>
    </row>
    <row r="265" ht="12.75">
      <c r="D265" s="17"/>
    </row>
    <row r="266" ht="12.75">
      <c r="D266" s="17"/>
    </row>
    <row r="267" ht="12.75">
      <c r="D267" s="17"/>
    </row>
    <row r="268" ht="12.75">
      <c r="D268" s="17"/>
    </row>
    <row r="269" ht="12.75">
      <c r="D269" s="17"/>
    </row>
    <row r="270" ht="12.75">
      <c r="D270" s="17"/>
    </row>
    <row r="271" ht="12.75">
      <c r="D271" s="17"/>
    </row>
    <row r="272" ht="12.75">
      <c r="D272" s="17"/>
    </row>
    <row r="273" ht="12.75">
      <c r="D273" s="17"/>
    </row>
    <row r="274" ht="12.75">
      <c r="D274" s="17"/>
    </row>
    <row r="275" ht="12.75">
      <c r="D275" s="17"/>
    </row>
    <row r="276" ht="12.75">
      <c r="D276" s="17"/>
    </row>
    <row r="277" ht="12.75">
      <c r="D277" s="17"/>
    </row>
    <row r="278" ht="12.75">
      <c r="D278" s="17"/>
    </row>
    <row r="279" ht="12.75">
      <c r="D279" s="17"/>
    </row>
    <row r="280" ht="12.75">
      <c r="D280" s="17"/>
    </row>
    <row r="281" ht="12.75">
      <c r="D281" s="17"/>
    </row>
    <row r="282" ht="12.75">
      <c r="D282" s="17"/>
    </row>
    <row r="283" ht="12.75">
      <c r="D283" s="17"/>
    </row>
    <row r="284" ht="12.75">
      <c r="D284" s="17"/>
    </row>
    <row r="285" ht="12.75">
      <c r="D285" s="17"/>
    </row>
    <row r="286" ht="12.75">
      <c r="D286" s="17"/>
    </row>
    <row r="287" ht="12.75">
      <c r="D287" s="17"/>
    </row>
    <row r="288" ht="12.75">
      <c r="D288" s="17"/>
    </row>
    <row r="289" ht="12.75">
      <c r="D289" s="17"/>
    </row>
    <row r="290" ht="12.75">
      <c r="D290" s="17"/>
    </row>
    <row r="291" ht="12.75">
      <c r="D291" s="17"/>
    </row>
    <row r="292" ht="12.75">
      <c r="D292" s="17"/>
    </row>
    <row r="293" ht="12.75">
      <c r="D293" s="17"/>
    </row>
    <row r="294" ht="12.75">
      <c r="D294" s="17"/>
    </row>
    <row r="295" ht="12.75">
      <c r="D295" s="17"/>
    </row>
    <row r="296" ht="12.75">
      <c r="D296" s="17"/>
    </row>
    <row r="297" ht="12.75">
      <c r="D297" s="17"/>
    </row>
    <row r="298" ht="12.75">
      <c r="D298" s="17"/>
    </row>
    <row r="299" ht="12.75">
      <c r="D299" s="17"/>
    </row>
    <row r="300" ht="12.75">
      <c r="D300" s="17"/>
    </row>
    <row r="301" ht="12.75">
      <c r="D301" s="17"/>
    </row>
    <row r="302" ht="12.75">
      <c r="D302" s="17"/>
    </row>
    <row r="303" ht="12.75">
      <c r="D303" s="17"/>
    </row>
    <row r="304" ht="12.75">
      <c r="D304" s="17"/>
    </row>
    <row r="305" ht="12.75">
      <c r="D305" s="17"/>
    </row>
    <row r="306" ht="12.75">
      <c r="D306" s="17"/>
    </row>
    <row r="307" ht="12.75">
      <c r="D307" s="17"/>
    </row>
    <row r="308" ht="12.75">
      <c r="D308" s="17"/>
    </row>
    <row r="309" ht="12.75">
      <c r="D309" s="17"/>
    </row>
    <row r="310" ht="12.75">
      <c r="D310" s="17"/>
    </row>
    <row r="311" ht="12.75">
      <c r="D311" s="17"/>
    </row>
    <row r="312" ht="12.75">
      <c r="D312" s="17"/>
    </row>
    <row r="313" ht="12.75">
      <c r="D313" s="17"/>
    </row>
    <row r="314" ht="12.75">
      <c r="D314" s="17"/>
    </row>
    <row r="315" ht="12.75">
      <c r="D315" s="17"/>
    </row>
    <row r="316" ht="12.75">
      <c r="D316" s="17"/>
    </row>
    <row r="317" ht="12.75">
      <c r="D317" s="17"/>
    </row>
    <row r="318" ht="12.75">
      <c r="D318" s="17"/>
    </row>
    <row r="319" ht="12.75">
      <c r="D319" s="17"/>
    </row>
    <row r="320" ht="12.75">
      <c r="D320" s="17"/>
    </row>
    <row r="321" ht="12.75">
      <c r="D321" s="17"/>
    </row>
    <row r="322" ht="12.75">
      <c r="D322" s="17"/>
    </row>
    <row r="323" ht="12.75">
      <c r="D323" s="17"/>
    </row>
    <row r="324" ht="12.75">
      <c r="D324" s="17"/>
    </row>
    <row r="325" ht="12.75">
      <c r="D325" s="17"/>
    </row>
    <row r="326" ht="12.75">
      <c r="D326" s="17"/>
    </row>
    <row r="327" ht="12.75">
      <c r="D327" s="17"/>
    </row>
    <row r="328" ht="12.75">
      <c r="D328" s="17"/>
    </row>
    <row r="329" ht="12.75">
      <c r="D329" s="17"/>
    </row>
    <row r="330" ht="12.75">
      <c r="D330" s="17"/>
    </row>
    <row r="331" ht="12.75">
      <c r="D331" s="17"/>
    </row>
    <row r="332" ht="12.75">
      <c r="D332" s="17"/>
    </row>
    <row r="333" ht="12.75">
      <c r="D333" s="17"/>
    </row>
    <row r="334" ht="12.75">
      <c r="D334" s="17"/>
    </row>
    <row r="335" ht="12.75">
      <c r="D335" s="17"/>
    </row>
    <row r="336" ht="12.75">
      <c r="D336" s="17"/>
    </row>
    <row r="337" ht="12.75">
      <c r="D337" s="17"/>
    </row>
    <row r="338" ht="12.75">
      <c r="D338" s="17"/>
    </row>
    <row r="339" ht="12.75">
      <c r="D339" s="17"/>
    </row>
    <row r="340" ht="12.75">
      <c r="D340" s="17"/>
    </row>
    <row r="341" ht="12.75">
      <c r="D341" s="17"/>
    </row>
    <row r="342" ht="12.75">
      <c r="D342" s="17"/>
    </row>
    <row r="343" ht="12.75">
      <c r="D343" s="17"/>
    </row>
    <row r="344" ht="12.75">
      <c r="D344" s="17"/>
    </row>
    <row r="345" ht="12.75">
      <c r="D345" s="17"/>
    </row>
    <row r="346" ht="12.75">
      <c r="D346" s="17"/>
    </row>
    <row r="347" ht="12.75">
      <c r="D347" s="17"/>
    </row>
    <row r="348" ht="12.75">
      <c r="D348" s="17"/>
    </row>
    <row r="349" ht="12.75">
      <c r="D349" s="17"/>
    </row>
    <row r="350" ht="12.75">
      <c r="D350" s="17"/>
    </row>
    <row r="351" ht="12.75">
      <c r="D351" s="17"/>
    </row>
    <row r="352" ht="12.75">
      <c r="D352" s="17"/>
    </row>
    <row r="353" ht="12.75">
      <c r="D353" s="17"/>
    </row>
    <row r="354" ht="12.75">
      <c r="D354" s="17"/>
    </row>
    <row r="355" ht="12.75">
      <c r="D355" s="17"/>
    </row>
    <row r="356" ht="12.75">
      <c r="D356" s="17"/>
    </row>
    <row r="357" ht="12.75">
      <c r="D357" s="17"/>
    </row>
    <row r="358" ht="12.75">
      <c r="D358" s="17"/>
    </row>
    <row r="359" ht="12.75">
      <c r="D359" s="17"/>
    </row>
    <row r="360" ht="12.75">
      <c r="D360" s="17"/>
    </row>
    <row r="361" ht="12.75">
      <c r="D361" s="17"/>
    </row>
    <row r="362" ht="12.75">
      <c r="D362" s="17"/>
    </row>
    <row r="363" ht="12.75">
      <c r="D363" s="17"/>
    </row>
    <row r="364" ht="12.75">
      <c r="D364" s="17"/>
    </row>
    <row r="365" ht="12.75">
      <c r="D365" s="17"/>
    </row>
    <row r="366" ht="12.75">
      <c r="D366" s="17"/>
    </row>
    <row r="367" ht="12.75">
      <c r="D367" s="17"/>
    </row>
    <row r="368" ht="12.75">
      <c r="D368" s="17"/>
    </row>
    <row r="369" ht="12.75">
      <c r="D369" s="17"/>
    </row>
    <row r="370" ht="12.75">
      <c r="D370" s="17"/>
    </row>
    <row r="371" ht="12.75">
      <c r="D371" s="17"/>
    </row>
    <row r="372" ht="12.75">
      <c r="D372" s="17"/>
    </row>
    <row r="373" ht="12.75">
      <c r="D373" s="17"/>
    </row>
    <row r="374" ht="12.75">
      <c r="D374" s="17"/>
    </row>
    <row r="375" ht="12.75">
      <c r="D375" s="17"/>
    </row>
    <row r="376" ht="12.75">
      <c r="D376" s="17"/>
    </row>
    <row r="377" ht="12.75">
      <c r="D377" s="17"/>
    </row>
    <row r="378" ht="12.75">
      <c r="D378" s="17"/>
    </row>
    <row r="379" ht="12.75">
      <c r="D379" s="17"/>
    </row>
    <row r="380" ht="12.75">
      <c r="D380" s="17"/>
    </row>
    <row r="381" ht="12.75">
      <c r="D381" s="17"/>
    </row>
    <row r="382" ht="12.75">
      <c r="D382" s="17"/>
    </row>
    <row r="383" ht="12.75">
      <c r="D383" s="17"/>
    </row>
    <row r="384" ht="12.75">
      <c r="D384" s="17"/>
    </row>
    <row r="385" ht="12.75">
      <c r="D385" s="17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</sheetData>
  <mergeCells count="4">
    <mergeCell ref="A1:O1"/>
    <mergeCell ref="A2:O2"/>
    <mergeCell ref="A3:O3"/>
    <mergeCell ref="A5:O5"/>
  </mergeCells>
  <printOptions/>
  <pageMargins left="0" right="0" top="0.2755905511811024" bottom="0.1968503937007874" header="0.3149606299212598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demapriemnaya</dc:creator>
  <cp:keywords/>
  <dc:description/>
  <cp:lastModifiedBy>Admin</cp:lastModifiedBy>
  <cp:lastPrinted>2011-03-24T03:52:19Z</cp:lastPrinted>
  <dcterms:created xsi:type="dcterms:W3CDTF">2007-12-17T04:37:09Z</dcterms:created>
  <dcterms:modified xsi:type="dcterms:W3CDTF">2011-03-28T05:26:42Z</dcterms:modified>
  <cp:category/>
  <cp:version/>
  <cp:contentType/>
  <cp:contentStatus/>
</cp:coreProperties>
</file>