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15" windowHeight="4365" activeTab="0"/>
  </bookViews>
  <sheets>
    <sheet name="к м 71" sheetId="1" r:id="rId1"/>
  </sheets>
  <definedNames/>
  <calcPr fullCalcOnLoad="1"/>
</workbook>
</file>

<file path=xl/sharedStrings.xml><?xml version="1.0" encoding="utf-8"?>
<sst xmlns="http://schemas.openxmlformats.org/spreadsheetml/2006/main" count="65" uniqueCount="63">
  <si>
    <t>ОТЧЕТ</t>
  </si>
  <si>
    <t xml:space="preserve"> стоимости работ по содержанию и ремонту общедомового имущества  за 2011 год</t>
  </si>
  <si>
    <t>Карла Маркса 71</t>
  </si>
  <si>
    <t>Статьи доходов</t>
  </si>
  <si>
    <t>сумма, руб.</t>
  </si>
  <si>
    <t>Задолженность на 01.01.2011 г.</t>
  </si>
  <si>
    <t>Начислено населению</t>
  </si>
  <si>
    <t>Поступление от населения</t>
  </si>
  <si>
    <t xml:space="preserve">Начислено арендаторам </t>
  </si>
  <si>
    <t>Поступление от арендаторов</t>
  </si>
  <si>
    <t>Начислено за рекламу</t>
  </si>
  <si>
    <t>Поступление от рекламы</t>
  </si>
  <si>
    <t>Поступление</t>
  </si>
  <si>
    <t>Задолженность на 01.01.2012 г.</t>
  </si>
  <si>
    <t>Статьи расходов</t>
  </si>
  <si>
    <t>Сальдо на 01.01.2011 год.</t>
  </si>
  <si>
    <t>1. Расходы по текущему ремонту и набору работ:</t>
  </si>
  <si>
    <t>Ремонт лестничных клеток</t>
  </si>
  <si>
    <t>Ремонт дверных полотен,окон</t>
  </si>
  <si>
    <t>Общестроительные работы(уст.почт ящиков, петли,стекла,форточки)</t>
  </si>
  <si>
    <t>Очистка кровли от снега</t>
  </si>
  <si>
    <t>Смена, установка замков</t>
  </si>
  <si>
    <t>Ремонт шиферной кровли</t>
  </si>
  <si>
    <t>Промывка,опрессовка ЦО</t>
  </si>
  <si>
    <t>Ремонт, смена задвижек, вентилей, крановХВС ГВС</t>
  </si>
  <si>
    <t xml:space="preserve">Смена труб, ремонт </t>
  </si>
  <si>
    <t>Смена радиатора</t>
  </si>
  <si>
    <t>Установка, покраска ограждений, скамеек, урн, б/площадок</t>
  </si>
  <si>
    <t>Замер сопротивления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</si>
  <si>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</si>
  <si>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</si>
  <si>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</si>
  <si>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</si>
  <si>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Обследование дымоходов и вентканалов</t>
  </si>
  <si>
    <t>Дезинсекция и дератизация</t>
  </si>
  <si>
    <t>Обслуживание ВДГО</t>
  </si>
  <si>
    <t xml:space="preserve"> 3.2. Услуги жилищных предприятий:</t>
  </si>
  <si>
    <t>Уборка придомовой территории</t>
  </si>
  <si>
    <t>вывоз нечистот</t>
  </si>
  <si>
    <t>уборка надворных туалетов  (ВЫКОЛ)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</si>
  <si>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</si>
  <si>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</si>
  <si>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</si>
  <si>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Объединенная диспетчерская  служба</t>
  </si>
  <si>
    <t>Услуги контролеров</t>
  </si>
  <si>
    <t>Услуги управляющей компании</t>
  </si>
  <si>
    <t>Услуги МУП УЖХ и ЕРКЦ</t>
  </si>
  <si>
    <t>6. Прочие расходы (услуги банка и т.д.)</t>
  </si>
  <si>
    <t>Итого стоимость услуг без НДС</t>
  </si>
  <si>
    <t>НДС 18%</t>
  </si>
  <si>
    <t>Стоимость услуг по содержанию и ремонту жилья с НДС</t>
  </si>
  <si>
    <t>Финансовый результат (-перерасход, + неосвоеннные) за 2011 год</t>
  </si>
  <si>
    <t>Водопотребление</t>
  </si>
  <si>
    <t>Начислено населению (ХВС)</t>
  </si>
  <si>
    <t>Предъявлено МУП Уфаводоканал</t>
  </si>
  <si>
    <t>Разница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</si>
  <si>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</si>
  <si>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</si>
  <si>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</si>
  <si>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</si>
  <si>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Директор ООО АРМА</t>
  </si>
  <si>
    <t>Председатель Совета МКД                                              (ФИО)</t>
  </si>
  <si>
    <t>№ кв.                                                                           (подпись)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</si>
</sst>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1" fontId="19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top"/>
    </xf>
    <xf numFmtId="1" fontId="21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vertical="center"/>
    </xf>
    <xf numFmtId="1" fontId="0" fillId="0" borderId="12" xfId="0" applyNumberFormat="1" applyFont="1" applyFill="1" applyBorder="1" applyAlignment="1">
      <alignment vertical="top"/>
    </xf>
    <xf numFmtId="1" fontId="0" fillId="0" borderId="10" xfId="0" applyNumberFormat="1" applyFont="1" applyBorder="1" applyAlignment="1">
      <alignment horizontal="center" vertical="center"/>
    </xf>
    <xf numFmtId="1" fontId="21" fillId="0" borderId="12" xfId="0" applyNumberFormat="1" applyFont="1" applyFill="1" applyBorder="1" applyAlignment="1">
      <alignment horizontal="center" vertical="top"/>
    </xf>
    <xf numFmtId="1" fontId="22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1" fontId="20" fillId="0" borderId="12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left" vertical="top"/>
    </xf>
    <xf numFmtId="1" fontId="0" fillId="0" borderId="12" xfId="0" applyNumberFormat="1" applyFont="1" applyFill="1" applyBorder="1" applyAlignment="1">
      <alignment vertical="top" wrapText="1"/>
    </xf>
    <xf numFmtId="1" fontId="20" fillId="0" borderId="10" xfId="0" applyNumberFormat="1" applyFont="1" applyBorder="1" applyAlignment="1">
      <alignment horizontal="center" vertical="center"/>
    </xf>
    <xf numFmtId="1" fontId="20" fillId="0" borderId="12" xfId="0" applyNumberFormat="1" applyFont="1" applyFill="1" applyBorder="1" applyAlignment="1">
      <alignment horizontal="left" vertical="top" wrapText="1"/>
    </xf>
    <xf numFmtId="1" fontId="22" fillId="0" borderId="12" xfId="0" applyNumberFormat="1" applyFont="1" applyFill="1" applyBorder="1" applyAlignment="1">
      <alignment horizontal="left" vertical="top"/>
    </xf>
    <xf numFmtId="1" fontId="0" fillId="0" borderId="13" xfId="0" applyNumberFormat="1" applyFont="1" applyFill="1" applyBorder="1" applyAlignment="1">
      <alignment horizontal="left" vertical="top"/>
    </xf>
    <xf numFmtId="1" fontId="0" fillId="22" borderId="12" xfId="0" applyNumberFormat="1" applyFont="1" applyFill="1" applyBorder="1" applyAlignment="1">
      <alignment horizontal="left" indent="2"/>
    </xf>
    <xf numFmtId="1" fontId="20" fillId="0" borderId="12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20" fillId="0" borderId="12" xfId="0" applyNumberFormat="1" applyFont="1" applyFill="1" applyBorder="1" applyAlignment="1">
      <alignment vertical="top"/>
    </xf>
    <xf numFmtId="1" fontId="0" fillId="22" borderId="12" xfId="0" applyNumberFormat="1" applyFont="1" applyFill="1" applyBorder="1" applyAlignment="1">
      <alignment vertical="top"/>
    </xf>
    <xf numFmtId="1" fontId="21" fillId="0" borderId="10" xfId="0" applyNumberFormat="1" applyFont="1" applyBorder="1" applyAlignment="1">
      <alignment horizontal="left"/>
    </xf>
    <xf numFmtId="1" fontId="20" fillId="0" borderId="14" xfId="0" applyNumberFormat="1" applyFont="1" applyFill="1" applyBorder="1" applyAlignment="1">
      <alignment horizontal="center" vertical="top"/>
    </xf>
    <xf numFmtId="1" fontId="20" fillId="0" borderId="0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7"/>
  <sheetViews>
    <sheetView tabSelected="1" workbookViewId="0" topLeftCell="A1">
      <selection activeCell="A45" sqref="A45"/>
    </sheetView>
  </sheetViews>
  <sheetFormatPr defaultColWidth="9.140625" defaultRowHeight="12.75"/>
  <cols>
    <col min="1" max="1" width="77.8515625" style="36" bestFit="1" customWidth="1"/>
    <col min="2" max="2" width="14.7109375" style="36" customWidth="1"/>
  </cols>
  <sheetData>
    <row r="1" spans="1:2" ht="12.75">
      <c r="A1" s="1"/>
      <c r="B1" s="2"/>
    </row>
    <row r="2" spans="1:2" ht="12.75">
      <c r="A2" s="3" t="s">
        <v>0</v>
      </c>
      <c r="B2" s="2"/>
    </row>
    <row r="3" spans="1:2" ht="25.5">
      <c r="A3" s="3" t="s">
        <v>1</v>
      </c>
      <c r="B3" s="2"/>
    </row>
    <row r="4" spans="1:2" ht="25.5">
      <c r="A4" s="4"/>
      <c r="B4" s="5" t="s">
        <v>2</v>
      </c>
    </row>
    <row r="5" spans="1:2" ht="12.75">
      <c r="A5" s="6" t="s">
        <v>3</v>
      </c>
      <c r="B5" s="7" t="s">
        <v>4</v>
      </c>
    </row>
    <row r="6" spans="1:2" ht="12.75">
      <c r="A6" s="8" t="s">
        <v>5</v>
      </c>
      <c r="B6" s="9">
        <v>131559.88</v>
      </c>
    </row>
    <row r="7" spans="1:2" ht="12.75">
      <c r="A7" s="10" t="s">
        <v>6</v>
      </c>
      <c r="B7" s="11">
        <v>926874.21</v>
      </c>
    </row>
    <row r="8" spans="1:2" ht="12.75">
      <c r="A8" s="10" t="s">
        <v>7</v>
      </c>
      <c r="B8" s="11">
        <v>957932.59</v>
      </c>
    </row>
    <row r="9" spans="1:2" ht="12.75">
      <c r="A9" s="10" t="s">
        <v>8</v>
      </c>
      <c r="B9" s="11">
        <v>89136.86559585494</v>
      </c>
    </row>
    <row r="10" spans="1:2" ht="12.75">
      <c r="A10" s="10" t="s">
        <v>9</v>
      </c>
      <c r="B10" s="11">
        <v>100598.28378238343</v>
      </c>
    </row>
    <row r="11" spans="1:2" ht="12.75">
      <c r="A11" s="10" t="s">
        <v>10</v>
      </c>
      <c r="B11" s="7">
        <v>1732.64</v>
      </c>
    </row>
    <row r="12" spans="1:2" ht="12.75">
      <c r="A12" s="10" t="s">
        <v>11</v>
      </c>
      <c r="B12" s="7">
        <v>1068.7392055267703</v>
      </c>
    </row>
    <row r="13" spans="1:2" ht="12.75">
      <c r="A13" s="10" t="s">
        <v>12</v>
      </c>
      <c r="B13" s="11">
        <f>B12+B10+B8</f>
        <v>1059599.6129879102</v>
      </c>
    </row>
    <row r="14" spans="1:2" ht="12.75">
      <c r="A14" s="12" t="s">
        <v>13</v>
      </c>
      <c r="B14" s="7">
        <f>B7+B9+B11+B6-B13</f>
        <v>89703.98260794464</v>
      </c>
    </row>
    <row r="15" spans="1:2" ht="12.75">
      <c r="A15" s="13"/>
      <c r="B15" s="14"/>
    </row>
    <row r="16" spans="1:2" ht="12.75">
      <c r="A16" s="15" t="s">
        <v>14</v>
      </c>
      <c r="B16" s="7" t="s">
        <v>4</v>
      </c>
    </row>
    <row r="17" spans="1:2" ht="12.75">
      <c r="A17" s="16" t="s">
        <v>15</v>
      </c>
      <c r="B17" s="17">
        <v>-105825.86583406583</v>
      </c>
    </row>
    <row r="18" spans="1:2" ht="12.75">
      <c r="A18" s="18" t="s">
        <v>16</v>
      </c>
      <c r="B18" s="19">
        <f>SUM(B19:B31)</f>
        <v>166773.72177966105</v>
      </c>
    </row>
    <row r="19" spans="1:2" ht="12.75">
      <c r="A19" s="20" t="s">
        <v>17</v>
      </c>
      <c r="B19" s="11">
        <v>62169.93</v>
      </c>
    </row>
    <row r="20" spans="1:2" ht="12.75" hidden="1">
      <c r="A20" s="20"/>
      <c r="B20" s="11"/>
    </row>
    <row r="21" spans="1:2" ht="12.75" hidden="1">
      <c r="A21" s="20" t="s">
        <v>18</v>
      </c>
      <c r="B21" s="11"/>
    </row>
    <row r="22" spans="1:2" ht="12.75">
      <c r="A22" s="20" t="s">
        <v>19</v>
      </c>
      <c r="B22" s="11">
        <v>15765.07</v>
      </c>
    </row>
    <row r="23" spans="1:2" ht="12.75">
      <c r="A23" s="20" t="s">
        <v>20</v>
      </c>
      <c r="B23" s="11">
        <v>15567.555000000002</v>
      </c>
    </row>
    <row r="24" spans="1:2" ht="12.75">
      <c r="A24" s="20" t="s">
        <v>21</v>
      </c>
      <c r="B24" s="11">
        <v>576.34</v>
      </c>
    </row>
    <row r="25" spans="1:2" ht="12.75">
      <c r="A25" s="20" t="s">
        <v>22</v>
      </c>
      <c r="B25" s="11">
        <v>3580.77</v>
      </c>
    </row>
    <row r="26" spans="1:2" ht="12.75">
      <c r="A26" s="20" t="s">
        <v>23</v>
      </c>
      <c r="B26" s="11">
        <v>39770.56</v>
      </c>
    </row>
    <row r="27" spans="1:2" ht="12.75">
      <c r="A27" s="20" t="s">
        <v>24</v>
      </c>
      <c r="B27" s="11">
        <v>4560.39</v>
      </c>
    </row>
    <row r="28" spans="1:2" ht="12.75">
      <c r="A28" s="21" t="s">
        <v>25</v>
      </c>
      <c r="B28" s="14">
        <v>2269.65</v>
      </c>
    </row>
    <row r="29" spans="1:2" ht="12.75">
      <c r="A29" s="21" t="s">
        <v>26</v>
      </c>
      <c r="B29" s="22">
        <v>4741.07</v>
      </c>
    </row>
    <row r="30" spans="1:2" ht="12.75">
      <c r="A30" s="21" t="s">
        <v>27</v>
      </c>
      <c r="B30" s="14">
        <v>6817.16</v>
      </c>
    </row>
    <row r="31" spans="1:2" ht="12.75">
      <c r="A31" s="21" t="s">
        <v>28</v>
      </c>
      <c r="B31" s="14">
        <v>10955.226779661018</v>
      </c>
    </row>
    <row r="32" spans="1:2" ht="15" customHeight="1">
      <c r="A32" s="23" t="s">
        <v>29</v>
      </c>
      <c r="B32" s="14">
        <v>43100.47927933104</v>
      </c>
    </row>
    <row r="33" spans="1:2" ht="12.75">
      <c r="A33" s="18" t="s">
        <v>30</v>
      </c>
      <c r="B33" s="14">
        <f>B34+B39</f>
        <v>144460.27009604534</v>
      </c>
    </row>
    <row r="34" spans="1:2" ht="12.75">
      <c r="A34" s="24" t="s">
        <v>31</v>
      </c>
      <c r="B34" s="14">
        <f>SUM(B35:B38)</f>
        <v>56612.43000000001</v>
      </c>
    </row>
    <row r="35" spans="1:2" ht="12.75">
      <c r="A35" s="13" t="s">
        <v>32</v>
      </c>
      <c r="B35" s="14">
        <v>39329.55</v>
      </c>
    </row>
    <row r="36" spans="1:2" ht="12.75">
      <c r="A36" s="21" t="s">
        <v>33</v>
      </c>
      <c r="B36" s="14">
        <v>16491.72</v>
      </c>
    </row>
    <row r="37" spans="1:2" ht="12.75">
      <c r="A37" s="13" t="s">
        <v>34</v>
      </c>
      <c r="B37" s="14">
        <v>791.16</v>
      </c>
    </row>
    <row r="38" spans="1:2" ht="12.75" hidden="1">
      <c r="A38" s="25" t="s">
        <v>35</v>
      </c>
      <c r="B38" s="14"/>
    </row>
    <row r="39" spans="1:2" ht="12.75">
      <c r="A39" s="24" t="s">
        <v>36</v>
      </c>
      <c r="B39" s="14">
        <f>SUM(B43:B44)+B40</f>
        <v>87847.84009604531</v>
      </c>
    </row>
    <row r="40" spans="1:2" ht="13.5" customHeight="1">
      <c r="A40" s="13" t="s">
        <v>37</v>
      </c>
      <c r="B40" s="14">
        <v>11460.506842744</v>
      </c>
    </row>
    <row r="41" spans="1:2" ht="12.75" customHeight="1" hidden="1">
      <c r="A41" s="26" t="s">
        <v>38</v>
      </c>
      <c r="B41" s="14">
        <v>0</v>
      </c>
    </row>
    <row r="42" spans="1:2" ht="12.75" hidden="1">
      <c r="A42" s="26" t="s">
        <v>39</v>
      </c>
      <c r="B42" s="14">
        <v>0</v>
      </c>
    </row>
    <row r="43" spans="1:2" ht="12.75">
      <c r="A43" s="13" t="s">
        <v>40</v>
      </c>
      <c r="B43" s="14">
        <v>36697.333253301316</v>
      </c>
    </row>
    <row r="44" spans="1:2" ht="12.75">
      <c r="A44" s="13" t="s">
        <v>32</v>
      </c>
      <c r="B44" s="14">
        <v>39690</v>
      </c>
    </row>
    <row r="45" spans="1:2" ht="12.75">
      <c r="A45" s="27" t="s">
        <v>41</v>
      </c>
      <c r="B45" s="14">
        <v>24185.258918109466</v>
      </c>
    </row>
    <row r="46" spans="1:2" ht="12.75">
      <c r="A46" s="27" t="s">
        <v>42</v>
      </c>
      <c r="B46" s="14">
        <f>B47+B48+B49+B50</f>
        <v>97400.34071186441</v>
      </c>
    </row>
    <row r="47" spans="1:2" ht="12.75">
      <c r="A47" s="13" t="s">
        <v>43</v>
      </c>
      <c r="B47" s="14">
        <v>5262.760344915254</v>
      </c>
    </row>
    <row r="48" spans="1:2" ht="12.75">
      <c r="A48" s="13" t="s">
        <v>44</v>
      </c>
      <c r="B48" s="14">
        <v>2670.6545033898306</v>
      </c>
    </row>
    <row r="49" spans="1:2" ht="12.75">
      <c r="A49" s="13" t="s">
        <v>45</v>
      </c>
      <c r="B49" s="14">
        <v>21600.882012711863</v>
      </c>
    </row>
    <row r="50" spans="1:2" ht="12.75">
      <c r="A50" s="13" t="s">
        <v>46</v>
      </c>
      <c r="B50" s="14">
        <v>67866.04385084746</v>
      </c>
    </row>
    <row r="51" spans="1:2" ht="12.75">
      <c r="A51" s="28" t="s">
        <v>47</v>
      </c>
      <c r="B51" s="14">
        <v>4592.137769261291</v>
      </c>
    </row>
    <row r="52" spans="1:2" ht="12.75">
      <c r="A52" s="29" t="s">
        <v>48</v>
      </c>
      <c r="B52" s="14">
        <f>B18+B32+B33+B45+B46+B51</f>
        <v>480512.2085542726</v>
      </c>
    </row>
    <row r="53" spans="1:2" ht="12.75" hidden="1">
      <c r="A53" s="30" t="s">
        <v>49</v>
      </c>
      <c r="B53" s="14">
        <f>B52*0.18</f>
        <v>86492.19753976907</v>
      </c>
    </row>
    <row r="54" spans="1:2" ht="12.75">
      <c r="A54" s="29" t="s">
        <v>50</v>
      </c>
      <c r="B54" s="22">
        <f>B52+B53</f>
        <v>567004.4060940417</v>
      </c>
    </row>
    <row r="55" spans="1:2" ht="12.75">
      <c r="A55" s="31" t="s">
        <v>51</v>
      </c>
      <c r="B55" s="22">
        <f>B13+B17-B54</f>
        <v>386769.3410598027</v>
      </c>
    </row>
    <row r="56" spans="1:2" ht="12.75">
      <c r="A56" s="32" t="s">
        <v>52</v>
      </c>
      <c r="B56" s="33"/>
    </row>
    <row r="57" spans="1:2" ht="12.75">
      <c r="A57" s="34" t="s">
        <v>53</v>
      </c>
      <c r="B57" s="35">
        <v>425588.69</v>
      </c>
    </row>
    <row r="58" spans="1:2" ht="12.75">
      <c r="A58" s="34" t="s">
        <v>54</v>
      </c>
      <c r="B58" s="35">
        <v>633382.35</v>
      </c>
    </row>
    <row r="59" spans="1:2" ht="12.75">
      <c r="A59" s="34" t="s">
        <v>55</v>
      </c>
      <c r="B59" s="35">
        <v>-207794</v>
      </c>
    </row>
    <row r="60" ht="12.75">
      <c r="A60" s="36" t="s">
        <v>56</v>
      </c>
    </row>
    <row r="61" spans="1:2" ht="12.75">
      <c r="A61" s="36" t="s">
        <v>57</v>
      </c>
      <c r="B61" s="36" t="s">
        <v>58</v>
      </c>
    </row>
    <row r="63" ht="12.75">
      <c r="A63" s="36" t="s">
        <v>59</v>
      </c>
    </row>
    <row r="64" ht="12.75">
      <c r="A64" s="36" t="s">
        <v>60</v>
      </c>
    </row>
    <row r="66" ht="12.75">
      <c r="A66" s="36" t="s">
        <v>61</v>
      </c>
    </row>
    <row r="67" ht="12.75">
      <c r="A67" s="36" t="s">
        <v>62</v>
      </c>
    </row>
  </sheetData>
  <sheetProtection/>
  <printOptions/>
  <pageMargins left="0.75" right="0.75" top="1" bottom="1" header="0.5" footer="0.5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2012-04-01T03:05:41Z</dcterms:created>
  <dcterms:modified xsi:type="dcterms:W3CDTF">2012-04-01T05:13:11Z</dcterms:modified>
  <cp:category/>
  <cp:version/>
  <cp:contentType/>
  <cp:contentStatus/>
</cp:coreProperties>
</file>