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20" windowWidth="13995" windowHeight="7425" activeTab="0"/>
  </bookViews>
  <sheets>
    <sheet name="Лист1" sheetId="1" r:id="rId1"/>
    <sheet name="17" sheetId="2" r:id="rId2"/>
  </sheets>
  <definedNames>
    <definedName name="_xlnm._FilterDatabase" localSheetId="1" hidden="1">'17'!$B$1:$B$71</definedName>
    <definedName name="_xlnm._FilterDatabase" localSheetId="0" hidden="1">'Лист1'!$B$2:$B$234</definedName>
  </definedNames>
  <calcPr fullCalcOnLoad="1"/>
</workbook>
</file>

<file path=xl/sharedStrings.xml><?xml version="1.0" encoding="utf-8"?>
<sst xmlns="http://schemas.openxmlformats.org/spreadsheetml/2006/main" count="102" uniqueCount="75">
  <si>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</si>
  <si>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</si>
  <si>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</si>
  <si>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</si>
  <si>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</si>
  <si>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</si>
  <si>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</si>
  <si>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</si>
  <si>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</si>
  <si>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</si>
  <si>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</si>
  <si>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</si>
  <si>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</si>
  <si>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</si>
  <si>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</si>
  <si>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</si>
  <si>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</si>
  <si>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</si>
  <si>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</si>
  <si>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</si>
  <si>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Установка аншлагов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</si>
  <si>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</si>
  <si>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</si>
  <si>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Окраска тепловых узлов</t>
  </si>
  <si>
    <t>Замер сопротивления изоляции электропроводки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</si>
  <si>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</si>
  <si>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</si>
  <si>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</si>
  <si>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</si>
  <si>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</si>
  <si>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</si>
  <si>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</si>
  <si>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</si>
  <si>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</si>
  <si>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</si>
  <si>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</si>
  <si>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</si>
  <si>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</si>
  <si>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</si>
  <si>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</si>
  <si>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</si>
  <si>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</si>
  <si>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</si>
  <si>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</si>
  <si>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</si>
  <si>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</si>
  <si>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В 2012 году произведено снижение объемов работ всвязи с перерасходом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</si>
  <si>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</si>
  <si>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</si>
  <si>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</si>
  <si>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</si>
  <si>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</si>
  <si>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</si>
  <si>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</si>
  <si>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</si>
  <si>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</si>
  <si>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</si>
  <si>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Краснодонская,33</t>
  </si>
  <si>
    <t>Краснодонская 33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</si>
  <si>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</si>
  <si>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</si>
  <si>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</si>
  <si>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</si>
  <si>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</si>
  <si>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 xml:space="preserve">Поступление </t>
  </si>
  <si>
    <t>Задолженность на 01.05.2011г.</t>
  </si>
  <si>
    <t>сумма, руб.</t>
  </si>
  <si>
    <t>Очистка кровли, козырьков от снега</t>
  </si>
  <si>
    <t xml:space="preserve">Справочно. Уменьшение объемов работ на 2012 год из-за перерасхода ден. средств 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</si>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</sst>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 vertical="top" wrapText="1"/>
    </xf>
    <xf numFmtId="1" fontId="22" fillId="22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top"/>
    </xf>
    <xf numFmtId="1" fontId="23" fillId="0" borderId="1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/>
    </xf>
    <xf numFmtId="1" fontId="23" fillId="0" borderId="11" xfId="0" applyNumberFormat="1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/>
    </xf>
    <xf numFmtId="0" fontId="24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1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12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7"/>
  <sheetViews>
    <sheetView tabSelected="1" workbookViewId="0" topLeftCell="A22">
      <selection activeCell="A38" sqref="A38:IV41"/>
    </sheetView>
  </sheetViews>
  <sheetFormatPr defaultColWidth="9.140625" defaultRowHeight="12.75"/>
  <cols>
    <col min="1" max="1" width="61.140625" style="22" customWidth="1"/>
    <col min="2" max="2" width="22.28125" style="25" customWidth="1"/>
    <col min="3" max="16384" width="9.140625" style="2" customWidth="1"/>
  </cols>
  <sheetData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57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/>
    </row>
    <row r="8" spans="1:2" ht="12.75">
      <c r="A8" s="6" t="s">
        <v>7</v>
      </c>
      <c r="B8" s="29">
        <v>60707.84</v>
      </c>
    </row>
    <row r="9" spans="1:2" ht="12.75">
      <c r="A9" s="7" t="s">
        <v>8</v>
      </c>
      <c r="B9" s="29">
        <v>60332.56</v>
      </c>
    </row>
    <row r="10" spans="1:2" ht="12.75">
      <c r="A10" s="6" t="s">
        <v>9</v>
      </c>
      <c r="B10" s="29">
        <f>B8-B9</f>
        <v>375.27999999999884</v>
      </c>
    </row>
    <row r="11" spans="1:2" ht="12.75">
      <c r="A11" s="6" t="s">
        <v>10</v>
      </c>
      <c r="B11" s="29">
        <v>2978.39378238342</v>
      </c>
    </row>
    <row r="12" spans="1:2" ht="12.75">
      <c r="A12" s="6" t="s">
        <v>11</v>
      </c>
      <c r="B12" s="29">
        <v>3971.19170984456</v>
      </c>
    </row>
    <row r="13" spans="1:2" ht="12.75">
      <c r="A13" s="6" t="s">
        <v>12</v>
      </c>
      <c r="B13" s="29"/>
    </row>
    <row r="14" spans="1:2" ht="12.75">
      <c r="A14" s="8" t="s">
        <v>13</v>
      </c>
      <c r="B14" s="29"/>
    </row>
    <row r="15" spans="1:2" ht="12.75">
      <c r="A15" s="7" t="s">
        <v>14</v>
      </c>
      <c r="B15" s="29">
        <f>B9+B12+B14</f>
        <v>64303.75170984456</v>
      </c>
    </row>
    <row r="16" spans="1:2" ht="12.75">
      <c r="A16" s="5" t="s">
        <v>15</v>
      </c>
      <c r="B16" s="29">
        <f>B7+B8+B11+B13-B15</f>
        <v>-617.5179274611437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-73725</v>
      </c>
    </row>
    <row r="19" spans="1:2" ht="12.75">
      <c r="A19" s="9" t="s">
        <v>18</v>
      </c>
      <c r="B19" s="31">
        <f>SUM(B20:B26)</f>
        <v>21169.922280241935</v>
      </c>
    </row>
    <row r="20" spans="1:2" ht="12.75">
      <c r="A20" s="11" t="s">
        <v>19</v>
      </c>
      <c r="B20" s="30">
        <v>4262.544314140241</v>
      </c>
    </row>
    <row r="21" spans="1:2" ht="12.75">
      <c r="A21" s="12" t="s">
        <v>20</v>
      </c>
      <c r="B21" s="30">
        <v>5885.830508474576</v>
      </c>
    </row>
    <row r="22" spans="1:2" ht="12.75">
      <c r="A22" s="12" t="s">
        <v>21</v>
      </c>
      <c r="B22" s="30">
        <v>4484.4915254237285</v>
      </c>
    </row>
    <row r="23" spans="1:2" ht="12.75">
      <c r="A23" s="12" t="s">
        <v>22</v>
      </c>
      <c r="B23" s="30">
        <v>4207.2118644067805</v>
      </c>
    </row>
    <row r="24" spans="1:2" ht="12.75">
      <c r="A24" s="12" t="s">
        <v>23</v>
      </c>
      <c r="B24" s="30">
        <v>415.96610169491527</v>
      </c>
    </row>
    <row r="25" spans="1:2" ht="12.75">
      <c r="A25" s="12" t="s">
        <v>24</v>
      </c>
      <c r="B25" s="30">
        <v>1403.2</v>
      </c>
    </row>
    <row r="26" spans="1:2" ht="24">
      <c r="A26" s="12" t="s">
        <v>25</v>
      </c>
      <c r="B26" s="30">
        <v>510.67796610169495</v>
      </c>
    </row>
    <row r="27" spans="1:2" ht="24">
      <c r="A27" s="13" t="s">
        <v>26</v>
      </c>
      <c r="B27" s="31">
        <v>10715.335904050347</v>
      </c>
    </row>
    <row r="28" spans="1:2" ht="24">
      <c r="A28" s="13" t="s">
        <v>27</v>
      </c>
      <c r="B28" s="31">
        <f>B29+B33</f>
        <v>47701.14321166923</v>
      </c>
    </row>
    <row r="29" spans="1:2" ht="12.75">
      <c r="A29" s="14" t="s">
        <v>28</v>
      </c>
      <c r="B29" s="32">
        <f>SUM(B30:B32)</f>
        <v>6065.54</v>
      </c>
    </row>
    <row r="30" spans="1:2" ht="12.75">
      <c r="A30" s="15" t="s">
        <v>29</v>
      </c>
      <c r="B30" s="30">
        <v>4693.65</v>
      </c>
    </row>
    <row r="31" spans="1:2" ht="12.75">
      <c r="A31" s="15" t="s">
        <v>30</v>
      </c>
      <c r="B31" s="30">
        <v>995.19</v>
      </c>
    </row>
    <row r="32" spans="1:2" ht="12.75">
      <c r="A32" s="15" t="s">
        <v>31</v>
      </c>
      <c r="B32" s="30">
        <v>376.7</v>
      </c>
    </row>
    <row r="33" spans="1:2" ht="12.75">
      <c r="A33" s="14" t="s">
        <v>32</v>
      </c>
      <c r="B33" s="32">
        <f>SUM(B34:B35)</f>
        <v>41635.60321166923</v>
      </c>
    </row>
    <row r="34" spans="1:2" ht="12.75">
      <c r="A34" s="15" t="s">
        <v>33</v>
      </c>
      <c r="B34" s="30">
        <v>40085.84321166923</v>
      </c>
    </row>
    <row r="35" spans="1:2" ht="12.75">
      <c r="A35" s="15" t="s">
        <v>34</v>
      </c>
      <c r="B35" s="30">
        <v>1549.76</v>
      </c>
    </row>
    <row r="36" spans="1:2" ht="12.75">
      <c r="A36" s="13" t="s">
        <v>35</v>
      </c>
      <c r="B36" s="31">
        <v>8839.262397083694</v>
      </c>
    </row>
    <row r="37" spans="1:2" ht="24">
      <c r="A37" s="13" t="s">
        <v>36</v>
      </c>
      <c r="B37" s="31">
        <v>6379.467932203391</v>
      </c>
    </row>
    <row r="38" spans="1:2" ht="12.75">
      <c r="A38" s="10" t="s">
        <v>41</v>
      </c>
      <c r="B38" s="30">
        <v>1678.3409614715872</v>
      </c>
    </row>
    <row r="39" spans="1:2" ht="12.75">
      <c r="A39" s="9" t="s">
        <v>42</v>
      </c>
      <c r="B39" s="31">
        <f>B38+B37+B36+B28+B27+B19</f>
        <v>96483.47268672018</v>
      </c>
    </row>
    <row r="40" spans="1:2" ht="12.75">
      <c r="A40" s="9" t="s">
        <v>43</v>
      </c>
      <c r="B40" s="31">
        <f>B39*1.18</f>
        <v>113850.4977703298</v>
      </c>
    </row>
    <row r="41" spans="1:2" ht="12.75">
      <c r="A41" s="10" t="s">
        <v>44</v>
      </c>
      <c r="B41" s="30">
        <f>B15+B18-B40</f>
        <v>-123271.74606048525</v>
      </c>
    </row>
    <row r="42" spans="1:2" ht="12.75">
      <c r="A42" s="16" t="s">
        <v>45</v>
      </c>
      <c r="B42" s="33"/>
    </row>
    <row r="43" spans="1:2" ht="12.75">
      <c r="A43" s="16"/>
      <c r="B43" s="34"/>
    </row>
    <row r="44" spans="1:2" ht="24">
      <c r="A44" s="17" t="s">
        <v>46</v>
      </c>
      <c r="B44" s="33"/>
    </row>
    <row r="45" spans="1:2" ht="12.75">
      <c r="A45" s="18" t="s">
        <v>47</v>
      </c>
      <c r="B45" s="35"/>
    </row>
    <row r="46" spans="1:2" ht="12.75">
      <c r="A46" s="19" t="s">
        <v>48</v>
      </c>
      <c r="B46" s="35">
        <v>58721.2</v>
      </c>
    </row>
    <row r="47" spans="1:2" ht="12.75">
      <c r="A47" s="19" t="s">
        <v>49</v>
      </c>
      <c r="B47" s="35">
        <v>63768.81</v>
      </c>
    </row>
    <row r="48" spans="1:2" ht="12.75">
      <c r="A48" s="19" t="s">
        <v>50</v>
      </c>
      <c r="B48" s="36">
        <f>B46-B47</f>
        <v>-5047.610000000001</v>
      </c>
    </row>
    <row r="49" spans="1:2" ht="12.75">
      <c r="A49" s="20"/>
      <c r="B49" s="37"/>
    </row>
    <row r="50" spans="1:2" ht="12.75">
      <c r="A50" s="21" t="s">
        <v>51</v>
      </c>
      <c r="B50" s="37"/>
    </row>
    <row r="51" spans="1:2" ht="12.75">
      <c r="A51" s="21" t="s">
        <v>52</v>
      </c>
      <c r="B51" s="37"/>
    </row>
    <row r="52" spans="1:2" ht="12.75">
      <c r="A52" s="21"/>
      <c r="B52" s="37"/>
    </row>
    <row r="53" ht="12.75">
      <c r="A53" s="21" t="s">
        <v>53</v>
      </c>
    </row>
    <row r="54" ht="12.75">
      <c r="A54" s="23" t="s">
        <v>54</v>
      </c>
    </row>
    <row r="55" ht="12.75">
      <c r="A55" s="2"/>
    </row>
    <row r="56" ht="12.75">
      <c r="A56" s="24" t="s">
        <v>55</v>
      </c>
    </row>
    <row r="57" ht="12.75">
      <c r="A57" s="24" t="s">
        <v>56</v>
      </c>
    </row>
  </sheetData>
  <autoFilter ref="B2:B23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9" sqref="C19"/>
    </sheetView>
  </sheetViews>
  <sheetFormatPr defaultColWidth="9.140625" defaultRowHeight="12.75"/>
  <cols>
    <col min="1" max="1" width="64.7109375" style="64" customWidth="1"/>
    <col min="2" max="2" width="16.7109375" style="39" bestFit="1" customWidth="1"/>
    <col min="3" max="3" width="19.8515625" style="39" customWidth="1"/>
    <col min="4" max="14" width="8.7109375" style="39" customWidth="1"/>
    <col min="15" max="16384" width="8.7109375" style="40" customWidth="1"/>
  </cols>
  <sheetData>
    <row r="1" ht="12">
      <c r="A1" s="38" t="s">
        <v>0</v>
      </c>
    </row>
    <row r="2" ht="12">
      <c r="A2" s="38" t="s">
        <v>1</v>
      </c>
    </row>
    <row r="3" ht="12">
      <c r="A3" s="38" t="s">
        <v>2</v>
      </c>
    </row>
    <row r="4" spans="1:6" s="43" customFormat="1" ht="25.5" customHeight="1">
      <c r="A4" s="41" t="s">
        <v>3</v>
      </c>
      <c r="B4" s="42" t="s">
        <v>58</v>
      </c>
      <c r="F4" s="44"/>
    </row>
    <row r="5" spans="1:14" s="48" customFormat="1" ht="12">
      <c r="A5" s="45" t="s">
        <v>4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51" customFormat="1" ht="12">
      <c r="A6" s="49" t="s">
        <v>59</v>
      </c>
      <c r="B6" s="31">
        <v>6842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2" ht="12">
      <c r="A7" s="52" t="s">
        <v>60</v>
      </c>
      <c r="B7" s="46">
        <v>30553.92</v>
      </c>
    </row>
    <row r="8" spans="1:2" ht="12">
      <c r="A8" s="53" t="s">
        <v>61</v>
      </c>
      <c r="B8" s="46">
        <v>30566.2</v>
      </c>
    </row>
    <row r="9" spans="1:2" ht="12">
      <c r="A9" s="53" t="s">
        <v>62</v>
      </c>
      <c r="B9" s="46">
        <v>2978.39</v>
      </c>
    </row>
    <row r="10" spans="1:2" ht="12">
      <c r="A10" s="53" t="s">
        <v>63</v>
      </c>
      <c r="B10" s="46">
        <v>1634.56</v>
      </c>
    </row>
    <row r="11" spans="1:2" ht="12">
      <c r="A11" s="54" t="s">
        <v>12</v>
      </c>
      <c r="B11" s="46">
        <v>0</v>
      </c>
    </row>
    <row r="12" spans="1:2" ht="12">
      <c r="A12" s="54" t="s">
        <v>13</v>
      </c>
      <c r="B12" s="46">
        <v>0</v>
      </c>
    </row>
    <row r="13" spans="1:2" ht="12">
      <c r="A13" s="53" t="s">
        <v>64</v>
      </c>
      <c r="B13" s="46">
        <v>32200.76</v>
      </c>
    </row>
    <row r="14" spans="1:14" s="51" customFormat="1" ht="12">
      <c r="A14" s="55" t="s">
        <v>65</v>
      </c>
      <c r="B14" s="31">
        <v>8173.55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2" ht="12">
      <c r="A15" s="56" t="s">
        <v>16</v>
      </c>
      <c r="B15" s="46" t="s">
        <v>66</v>
      </c>
    </row>
    <row r="16" spans="1:14" s="51" customFormat="1" ht="12">
      <c r="A16" s="55" t="s">
        <v>17</v>
      </c>
      <c r="B16" s="31">
        <v>-73725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51" customFormat="1" ht="12">
      <c r="A17" s="55" t="s">
        <v>18</v>
      </c>
      <c r="B17" s="31">
        <f>SUM(B18:B18)</f>
        <v>9562.74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2" ht="12.75" customHeight="1">
      <c r="A18" s="57" t="s">
        <v>67</v>
      </c>
      <c r="B18" s="46">
        <v>9562.74</v>
      </c>
    </row>
    <row r="19" spans="1:14" s="51" customFormat="1" ht="24">
      <c r="A19" s="58" t="s">
        <v>26</v>
      </c>
      <c r="B19" s="31">
        <v>1188.064899893294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s="51" customFormat="1" ht="24">
      <c r="A20" s="58" t="s">
        <v>27</v>
      </c>
      <c r="B20" s="31">
        <f>B21+B24</f>
        <v>20170.689383193636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s="61" customFormat="1" ht="12">
      <c r="A21" s="59" t="s">
        <v>28</v>
      </c>
      <c r="B21" s="32">
        <f>SUM(B22:B23)</f>
        <v>1860.78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2" ht="12">
      <c r="A22" s="62" t="s">
        <v>29</v>
      </c>
      <c r="B22" s="46">
        <v>1672.45</v>
      </c>
    </row>
    <row r="23" spans="1:2" ht="12">
      <c r="A23" s="62" t="s">
        <v>31</v>
      </c>
      <c r="B23" s="46">
        <v>188.33</v>
      </c>
    </row>
    <row r="24" spans="1:14" s="61" customFormat="1" ht="12">
      <c r="A24" s="59" t="s">
        <v>32</v>
      </c>
      <c r="B24" s="32">
        <f>SUM(B25:B26)</f>
        <v>18309.909383193637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2" ht="12">
      <c r="A25" s="62" t="s">
        <v>33</v>
      </c>
      <c r="B25" s="46">
        <v>17481.589383193637</v>
      </c>
    </row>
    <row r="26" spans="1:2" ht="12">
      <c r="A26" s="62" t="s">
        <v>34</v>
      </c>
      <c r="B26" s="46">
        <v>828.32</v>
      </c>
    </row>
    <row r="27" spans="1:14" s="51" customFormat="1" ht="12">
      <c r="A27" s="58" t="s">
        <v>35</v>
      </c>
      <c r="B27" s="31">
        <v>3686.639513774507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s="51" customFormat="1" ht="24">
      <c r="A28" s="58" t="s">
        <v>36</v>
      </c>
      <c r="B28" s="31">
        <f>SUM(B29:B32)</f>
        <v>3210.750915254238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2" ht="12">
      <c r="A29" s="53" t="s">
        <v>37</v>
      </c>
      <c r="B29" s="46">
        <v>88.0367186440678</v>
      </c>
    </row>
    <row r="30" spans="1:2" ht="12">
      <c r="A30" s="53" t="s">
        <v>38</v>
      </c>
      <c r="B30" s="46">
        <v>173.4841220338983</v>
      </c>
    </row>
    <row r="31" spans="1:2" ht="12">
      <c r="A31" s="53" t="s">
        <v>39</v>
      </c>
      <c r="B31" s="46">
        <v>712.0616949152543</v>
      </c>
    </row>
    <row r="32" spans="1:2" ht="12">
      <c r="A32" s="53" t="s">
        <v>40</v>
      </c>
      <c r="B32" s="46">
        <v>2237.1683796610173</v>
      </c>
    </row>
    <row r="33" spans="1:14" s="51" customFormat="1" ht="12">
      <c r="A33" s="53" t="s">
        <v>41</v>
      </c>
      <c r="B33" s="31">
        <v>730.7210219058431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2" ht="12">
      <c r="A34" s="55" t="s">
        <v>42</v>
      </c>
      <c r="B34" s="46">
        <f>B17+B19+B20+B27+B28+B33</f>
        <v>38549.60573402152</v>
      </c>
    </row>
    <row r="35" spans="1:2" ht="12">
      <c r="A35" s="55" t="s">
        <v>43</v>
      </c>
      <c r="B35" s="31">
        <f>B34*1.18</f>
        <v>45488.53476614539</v>
      </c>
    </row>
    <row r="36" spans="1:2" ht="12">
      <c r="A36" s="53" t="s">
        <v>44</v>
      </c>
      <c r="B36" s="46">
        <f>B16+B13-B35</f>
        <v>-87012.77476614539</v>
      </c>
    </row>
    <row r="37" spans="1:2" ht="24">
      <c r="A37" s="63" t="s">
        <v>68</v>
      </c>
      <c r="B37" s="39">
        <f>B36</f>
        <v>-87012.77476614539</v>
      </c>
    </row>
    <row r="38" ht="12">
      <c r="A38" s="63"/>
    </row>
    <row r="39" ht="12">
      <c r="A39" s="63" t="s">
        <v>51</v>
      </c>
    </row>
    <row r="40" spans="1:2" ht="12">
      <c r="A40" s="63" t="s">
        <v>69</v>
      </c>
      <c r="B40" s="39" t="s">
        <v>70</v>
      </c>
    </row>
    <row r="41" ht="12">
      <c r="A41" s="63" t="s">
        <v>71</v>
      </c>
    </row>
    <row r="42" ht="12">
      <c r="A42" s="63" t="s">
        <v>53</v>
      </c>
    </row>
    <row r="43" ht="12">
      <c r="A43" s="63" t="s">
        <v>72</v>
      </c>
    </row>
    <row r="44" ht="12">
      <c r="A44" s="63"/>
    </row>
    <row r="45" ht="12">
      <c r="A45" s="63" t="s">
        <v>73</v>
      </c>
    </row>
    <row r="46" ht="12">
      <c r="A46" s="63" t="s">
        <v>74</v>
      </c>
    </row>
  </sheetData>
  <autoFilter ref="B1:B71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2012-03-13T06:11:46Z</dcterms:created>
  <dcterms:modified xsi:type="dcterms:W3CDTF">2012-07-25T05:46:53Z</dcterms:modified>
  <cp:category/>
  <cp:version/>
  <cp:contentType/>
  <cp:contentStatus/>
</cp:coreProperties>
</file>