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3755" windowHeight="7170" activeTab="1"/>
  </bookViews>
  <sheets>
    <sheet name="Лист1" sheetId="1" r:id="rId1"/>
    <sheet name="17" sheetId="2" r:id="rId2"/>
  </sheets>
  <definedNames>
    <definedName name="_xlnm._FilterDatabase" localSheetId="1" hidden="1">'17'!$B$1:$B$66</definedName>
    <definedName name="_xlnm._FilterDatabase" localSheetId="0" hidden="1">'Лист1'!$B$2:$B$237</definedName>
  </definedNames>
  <calcPr fullCalcOnLoad="1"/>
</workbook>
</file>

<file path=xl/sharedStrings.xml><?xml version="1.0" encoding="utf-8"?>
<sst xmlns="http://schemas.openxmlformats.org/spreadsheetml/2006/main" count="100" uniqueCount="74">
  <si>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</si>
  <si>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</si>
  <si>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</si>
  <si>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</si>
  <si>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</si>
  <si>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</si>
  <si>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</si>
  <si>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</si>
  <si>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</si>
  <si>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</si>
  <si>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</si>
  <si>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</si>
  <si>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</si>
  <si>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</si>
  <si>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</si>
  <si>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</si>
  <si>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</si>
  <si>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</si>
  <si>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</si>
  <si>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</si>
  <si>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Ремонт кровель, парапетов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</si>
  <si>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</si>
  <si>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</si>
  <si>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Окраска тепловых узлов</t>
  </si>
  <si>
    <t>Замер сопротивления изоляции электропроводки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</si>
  <si>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</si>
  <si>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</si>
  <si>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</si>
  <si>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</si>
  <si>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</si>
  <si>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</si>
  <si>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</si>
  <si>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</si>
  <si>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</si>
  <si>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</si>
  <si>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</si>
  <si>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</si>
  <si>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</si>
  <si>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</si>
  <si>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</si>
  <si>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</si>
  <si>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</si>
  <si>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</si>
  <si>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</si>
  <si>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</si>
  <si>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В 2012 году произведено снижение объемов работ всвязи с перерасходом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</si>
  <si>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</si>
  <si>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</si>
  <si>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</si>
  <si>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</si>
  <si>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</si>
  <si>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</si>
  <si>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</si>
  <si>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</si>
  <si>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</si>
  <si>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</si>
  <si>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Краснодонская,35</t>
  </si>
  <si>
    <t>Краснодонская 35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</si>
  <si>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</si>
  <si>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</si>
  <si>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</si>
  <si>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</si>
  <si>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</si>
  <si>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 xml:space="preserve">Поступление </t>
  </si>
  <si>
    <t>Задолженность на 01.05.2011г.</t>
  </si>
  <si>
    <t>сумма, руб.</t>
  </si>
  <si>
    <t>Очистка кровли, козырьков от снега</t>
  </si>
  <si>
    <t xml:space="preserve">Справочно. Уменьшение объемов работ на 2012 год из-за перерасхода ден. средств 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</si>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</sst>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 vertical="top" wrapText="1"/>
    </xf>
    <xf numFmtId="1" fontId="22" fillId="22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top"/>
    </xf>
    <xf numFmtId="1" fontId="23" fillId="0" borderId="1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/>
    </xf>
    <xf numFmtId="1" fontId="23" fillId="0" borderId="11" xfId="0" applyNumberFormat="1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/>
    </xf>
    <xf numFmtId="0" fontId="24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1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12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0"/>
  <sheetViews>
    <sheetView workbookViewId="0" topLeftCell="A1">
      <selection activeCell="C7" sqref="C7"/>
    </sheetView>
  </sheetViews>
  <sheetFormatPr defaultColWidth="9.140625" defaultRowHeight="12.75"/>
  <cols>
    <col min="1" max="1" width="61.140625" style="22" customWidth="1"/>
    <col min="2" max="2" width="19.8515625" style="25" customWidth="1"/>
    <col min="3" max="16384" width="9.140625" style="2" customWidth="1"/>
  </cols>
  <sheetData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56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/>
    </row>
    <row r="8" spans="1:2" ht="12.75">
      <c r="A8" s="6" t="s">
        <v>7</v>
      </c>
      <c r="B8" s="29">
        <v>55685.2</v>
      </c>
    </row>
    <row r="9" spans="1:2" ht="12.75">
      <c r="A9" s="7" t="s">
        <v>8</v>
      </c>
      <c r="B9" s="29">
        <v>55618.95</v>
      </c>
    </row>
    <row r="10" spans="1:2" ht="12.75" hidden="1">
      <c r="A10" s="6" t="s">
        <v>9</v>
      </c>
      <c r="B10" s="29">
        <f>B8-B9</f>
        <v>66.25</v>
      </c>
    </row>
    <row r="11" spans="1:2" ht="12.75" hidden="1">
      <c r="A11" s="6" t="s">
        <v>10</v>
      </c>
      <c r="B11" s="29"/>
    </row>
    <row r="12" spans="1:2" ht="12.75" hidden="1">
      <c r="A12" s="6" t="s">
        <v>11</v>
      </c>
      <c r="B12" s="29"/>
    </row>
    <row r="13" spans="1:2" ht="12.75" hidden="1">
      <c r="A13" s="6" t="s">
        <v>12</v>
      </c>
      <c r="B13" s="29"/>
    </row>
    <row r="14" spans="1:2" ht="12.75" hidden="1">
      <c r="A14" s="8" t="s">
        <v>13</v>
      </c>
      <c r="B14" s="29"/>
    </row>
    <row r="15" spans="1:2" ht="12.75" hidden="1">
      <c r="A15" s="7" t="s">
        <v>14</v>
      </c>
      <c r="B15" s="29">
        <f>B9+B12+B14</f>
        <v>55618.95</v>
      </c>
    </row>
    <row r="16" spans="1:2" ht="12.75">
      <c r="A16" s="5" t="s">
        <v>15</v>
      </c>
      <c r="B16" s="29">
        <f>B7+B8+B11+B13-B15</f>
        <v>66.25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-25199</v>
      </c>
    </row>
    <row r="19" spans="1:2" ht="12.75">
      <c r="A19" s="9" t="s">
        <v>18</v>
      </c>
      <c r="B19" s="31">
        <f>SUM(B20:B26)</f>
        <v>12305.064355728797</v>
      </c>
    </row>
    <row r="20" spans="1:2" ht="12.75">
      <c r="A20" s="11" t="s">
        <v>19</v>
      </c>
      <c r="B20" s="30">
        <v>2721.2457116609985</v>
      </c>
    </row>
    <row r="21" spans="1:2" ht="12.75">
      <c r="A21" s="12" t="s">
        <v>20</v>
      </c>
      <c r="B21" s="30">
        <v>579.2118644067797</v>
      </c>
    </row>
    <row r="22" spans="1:2" ht="12.75">
      <c r="A22" s="12" t="s">
        <v>21</v>
      </c>
      <c r="B22" s="30">
        <v>4633.957627118644</v>
      </c>
    </row>
    <row r="23" spans="1:2" ht="12.75">
      <c r="A23" s="12" t="s">
        <v>22</v>
      </c>
      <c r="B23" s="30">
        <v>2040.805084745763</v>
      </c>
    </row>
    <row r="24" spans="1:2" ht="12.75">
      <c r="A24" s="12" t="s">
        <v>23</v>
      </c>
      <c r="B24" s="30">
        <v>415.96610169491527</v>
      </c>
    </row>
    <row r="25" spans="1:2" ht="12.75">
      <c r="A25" s="12" t="s">
        <v>24</v>
      </c>
      <c r="B25" s="30">
        <v>1403.2</v>
      </c>
    </row>
    <row r="26" spans="1:2" ht="24">
      <c r="A26" s="12" t="s">
        <v>25</v>
      </c>
      <c r="B26" s="30">
        <v>510.67796610169495</v>
      </c>
    </row>
    <row r="27" spans="1:2" ht="24">
      <c r="A27" s="13" t="s">
        <v>26</v>
      </c>
      <c r="B27" s="31">
        <v>8803.223633333977</v>
      </c>
    </row>
    <row r="28" spans="1:2" ht="24">
      <c r="A28" s="13" t="s">
        <v>27</v>
      </c>
      <c r="B28" s="31">
        <f>B29+B32</f>
        <v>37039.922867265195</v>
      </c>
    </row>
    <row r="29" spans="1:2" ht="12.75">
      <c r="A29" s="14" t="s">
        <v>28</v>
      </c>
      <c r="B29" s="32">
        <f>SUM(B30:B31)</f>
        <v>5984.39</v>
      </c>
    </row>
    <row r="30" spans="1:2" ht="12.75">
      <c r="A30" s="15" t="s">
        <v>29</v>
      </c>
      <c r="B30" s="30">
        <v>5017.35</v>
      </c>
    </row>
    <row r="31" spans="1:2" ht="12.75">
      <c r="A31" s="15" t="s">
        <v>30</v>
      </c>
      <c r="B31" s="30">
        <v>967.04</v>
      </c>
    </row>
    <row r="32" spans="1:2" ht="12.75">
      <c r="A32" s="14" t="s">
        <v>31</v>
      </c>
      <c r="B32" s="32">
        <f>SUM(B33:B34)</f>
        <v>31055.532867265196</v>
      </c>
    </row>
    <row r="33" spans="1:2" ht="12.75">
      <c r="A33" s="15" t="s">
        <v>32</v>
      </c>
      <c r="B33" s="30">
        <v>29398.892867265196</v>
      </c>
    </row>
    <row r="34" spans="1:2" ht="12.75">
      <c r="A34" s="15" t="s">
        <v>33</v>
      </c>
      <c r="B34" s="30">
        <v>1656.64</v>
      </c>
    </row>
    <row r="35" spans="1:2" ht="12.75">
      <c r="A35" s="13" t="s">
        <v>34</v>
      </c>
      <c r="B35" s="31">
        <v>6929.640361494669</v>
      </c>
    </row>
    <row r="36" spans="1:2" ht="24">
      <c r="A36" s="13" t="s">
        <v>35</v>
      </c>
      <c r="B36" s="31">
        <f>SUM(B37:B40)</f>
        <v>5851.665084745763</v>
      </c>
    </row>
    <row r="37" spans="1:2" ht="12.75">
      <c r="A37" s="10" t="s">
        <v>36</v>
      </c>
      <c r="B37" s="30">
        <v>160.4488813559322</v>
      </c>
    </row>
    <row r="38" spans="1:2" ht="12.75">
      <c r="A38" s="10" t="s">
        <v>37</v>
      </c>
      <c r="B38" s="30">
        <v>316.1786779661017</v>
      </c>
    </row>
    <row r="39" spans="1:2" ht="12.75">
      <c r="A39" s="10" t="s">
        <v>38</v>
      </c>
      <c r="B39" s="30">
        <v>1297.7483050847457</v>
      </c>
    </row>
    <row r="40" spans="1:2" ht="12.75">
      <c r="A40" s="10" t="s">
        <v>39</v>
      </c>
      <c r="B40" s="30">
        <v>4077.2892203389833</v>
      </c>
    </row>
    <row r="41" spans="1:2" ht="12.75">
      <c r="A41" s="10" t="s">
        <v>40</v>
      </c>
      <c r="B41" s="30">
        <v>1315.7544990179751</v>
      </c>
    </row>
    <row r="42" spans="1:2" ht="12.75">
      <c r="A42" s="9" t="s">
        <v>41</v>
      </c>
      <c r="B42" s="31">
        <f>B41+B36+B35+B28+B27+B19</f>
        <v>72245.27080158638</v>
      </c>
    </row>
    <row r="43" spans="1:2" ht="12.75">
      <c r="A43" s="9" t="s">
        <v>42</v>
      </c>
      <c r="B43" s="31">
        <f>B42*1.18</f>
        <v>85249.41954587192</v>
      </c>
    </row>
    <row r="44" spans="1:2" ht="12.75">
      <c r="A44" s="10" t="s">
        <v>43</v>
      </c>
      <c r="B44" s="30">
        <f>B15+B18-B43</f>
        <v>-54829.46954587192</v>
      </c>
    </row>
    <row r="45" spans="1:2" ht="12.75">
      <c r="A45" s="16" t="s">
        <v>44</v>
      </c>
      <c r="B45" s="33"/>
    </row>
    <row r="46" spans="1:2" ht="12.75">
      <c r="A46" s="16"/>
      <c r="B46" s="34"/>
    </row>
    <row r="47" spans="1:2" ht="24">
      <c r="A47" s="17" t="s">
        <v>45</v>
      </c>
      <c r="B47" s="33"/>
    </row>
    <row r="48" spans="1:2" ht="12.75">
      <c r="A48" s="18" t="s">
        <v>46</v>
      </c>
      <c r="B48" s="35"/>
    </row>
    <row r="49" spans="1:2" ht="12.75">
      <c r="A49" s="19" t="s">
        <v>47</v>
      </c>
      <c r="B49" s="35">
        <v>51562.04</v>
      </c>
    </row>
    <row r="50" spans="1:2" ht="12.75">
      <c r="A50" s="19" t="s">
        <v>48</v>
      </c>
      <c r="B50" s="35">
        <v>62307.66</v>
      </c>
    </row>
    <row r="51" spans="1:2" ht="12.75">
      <c r="A51" s="19" t="s">
        <v>49</v>
      </c>
      <c r="B51" s="36">
        <f>B49-B50</f>
        <v>-10745.620000000003</v>
      </c>
    </row>
    <row r="52" spans="1:2" ht="12.75">
      <c r="A52" s="20"/>
      <c r="B52" s="37"/>
    </row>
    <row r="53" spans="1:2" ht="12.75">
      <c r="A53" s="21" t="s">
        <v>50</v>
      </c>
      <c r="B53" s="37"/>
    </row>
    <row r="54" spans="1:2" ht="12.75">
      <c r="A54" s="21" t="s">
        <v>51</v>
      </c>
      <c r="B54" s="37"/>
    </row>
    <row r="55" spans="1:2" ht="12.75">
      <c r="A55" s="21"/>
      <c r="B55" s="37"/>
    </row>
    <row r="56" ht="12.75">
      <c r="A56" s="21" t="s">
        <v>52</v>
      </c>
    </row>
    <row r="57" ht="12.75">
      <c r="A57" s="23" t="s">
        <v>53</v>
      </c>
    </row>
    <row r="58" ht="12.75">
      <c r="A58" s="2"/>
    </row>
    <row r="59" ht="12.75">
      <c r="A59" s="24" t="s">
        <v>54</v>
      </c>
    </row>
    <row r="60" ht="12.75">
      <c r="A60" s="24" t="s">
        <v>55</v>
      </c>
    </row>
  </sheetData>
  <autoFilter ref="B2:B237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pane xSplit="1" ySplit="4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:IV31"/>
    </sheetView>
  </sheetViews>
  <sheetFormatPr defaultColWidth="9.140625" defaultRowHeight="12.75"/>
  <cols>
    <col min="1" max="1" width="64.7109375" style="64" customWidth="1"/>
    <col min="2" max="2" width="16.7109375" style="39" bestFit="1" customWidth="1"/>
    <col min="3" max="3" width="19.8515625" style="39" customWidth="1"/>
    <col min="4" max="14" width="8.7109375" style="39" customWidth="1"/>
    <col min="15" max="16384" width="8.7109375" style="40" customWidth="1"/>
  </cols>
  <sheetData>
    <row r="1" ht="12">
      <c r="A1" s="38" t="s">
        <v>0</v>
      </c>
    </row>
    <row r="2" ht="12">
      <c r="A2" s="38" t="s">
        <v>1</v>
      </c>
    </row>
    <row r="3" ht="12">
      <c r="A3" s="38" t="s">
        <v>2</v>
      </c>
    </row>
    <row r="4" spans="1:6" s="43" customFormat="1" ht="25.5" customHeight="1">
      <c r="A4" s="41" t="s">
        <v>3</v>
      </c>
      <c r="B4" s="42" t="s">
        <v>57</v>
      </c>
      <c r="F4" s="44"/>
    </row>
    <row r="5" spans="1:14" s="48" customFormat="1" ht="12">
      <c r="A5" s="45" t="s">
        <v>4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51" customFormat="1" ht="12">
      <c r="A6" s="49" t="s">
        <v>58</v>
      </c>
      <c r="B6" s="31">
        <v>-2346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2" ht="12">
      <c r="A7" s="52" t="s">
        <v>59</v>
      </c>
      <c r="B7" s="46">
        <v>27842.6</v>
      </c>
    </row>
    <row r="8" spans="1:2" ht="21.75" customHeight="1">
      <c r="A8" s="53" t="s">
        <v>60</v>
      </c>
      <c r="B8" s="46">
        <v>26272.25</v>
      </c>
    </row>
    <row r="9" spans="1:2" ht="12.75" customHeight="1" hidden="1">
      <c r="A9" s="53" t="s">
        <v>61</v>
      </c>
      <c r="B9" s="46">
        <v>0</v>
      </c>
    </row>
    <row r="10" spans="1:2" ht="12" hidden="1">
      <c r="A10" s="53" t="s">
        <v>62</v>
      </c>
      <c r="B10" s="46">
        <v>0</v>
      </c>
    </row>
    <row r="11" spans="1:2" ht="12" hidden="1">
      <c r="A11" s="54" t="s">
        <v>12</v>
      </c>
      <c r="B11" s="46">
        <v>0</v>
      </c>
    </row>
    <row r="12" spans="1:2" ht="12" hidden="1">
      <c r="A12" s="54" t="s">
        <v>13</v>
      </c>
      <c r="B12" s="46">
        <v>0</v>
      </c>
    </row>
    <row r="13" spans="1:2" ht="12">
      <c r="A13" s="53" t="s">
        <v>63</v>
      </c>
      <c r="B13" s="46">
        <v>26272.25</v>
      </c>
    </row>
    <row r="14" spans="1:14" s="51" customFormat="1" ht="12">
      <c r="A14" s="55" t="s">
        <v>64</v>
      </c>
      <c r="B14" s="31">
        <v>-775.6500000000015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2" ht="12">
      <c r="A15" s="56" t="s">
        <v>16</v>
      </c>
      <c r="B15" s="46" t="s">
        <v>65</v>
      </c>
    </row>
    <row r="16" spans="1:14" s="51" customFormat="1" ht="12">
      <c r="A16" s="55" t="s">
        <v>17</v>
      </c>
      <c r="B16" s="31">
        <v>-25199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51" customFormat="1" ht="12">
      <c r="A17" s="55" t="s">
        <v>18</v>
      </c>
      <c r="B17" s="31">
        <f>SUM(B18:B18)</f>
        <v>8907.76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2" ht="12.75" customHeight="1">
      <c r="A18" s="57" t="s">
        <v>66</v>
      </c>
      <c r="B18" s="46">
        <v>8907.76</v>
      </c>
    </row>
    <row r="19" spans="1:14" s="51" customFormat="1" ht="24">
      <c r="A19" s="58" t="s">
        <v>26</v>
      </c>
      <c r="B19" s="31">
        <v>1099.202616221665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s="51" customFormat="1" ht="24">
      <c r="A20" s="58" t="s">
        <v>27</v>
      </c>
      <c r="B20" s="31">
        <f>B21+B23</f>
        <v>15682.555818650717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s="61" customFormat="1" ht="12">
      <c r="A21" s="59" t="s">
        <v>28</v>
      </c>
      <c r="B21" s="32">
        <f>SUM(B22:B22)</f>
        <v>1564.55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2" ht="12">
      <c r="A22" s="62" t="s">
        <v>29</v>
      </c>
      <c r="B22" s="46">
        <v>1564.55</v>
      </c>
    </row>
    <row r="23" spans="1:14" s="61" customFormat="1" ht="12">
      <c r="A23" s="59" t="s">
        <v>31</v>
      </c>
      <c r="B23" s="32">
        <f>SUM(B24:B25)</f>
        <v>14118.005818650718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2" ht="12">
      <c r="A24" s="62" t="s">
        <v>32</v>
      </c>
      <c r="B24" s="46">
        <v>13343.125818650718</v>
      </c>
    </row>
    <row r="25" spans="1:2" ht="12">
      <c r="A25" s="62" t="s">
        <v>33</v>
      </c>
      <c r="B25" s="46">
        <v>774.88</v>
      </c>
    </row>
    <row r="26" spans="1:14" s="51" customFormat="1" ht="12">
      <c r="A26" s="58" t="s">
        <v>34</v>
      </c>
      <c r="B26" s="31">
        <v>2910.58362786878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s="51" customFormat="1" ht="24">
      <c r="A27" s="58" t="s">
        <v>35</v>
      </c>
      <c r="B27" s="31">
        <v>2925.8325423728816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s="51" customFormat="1" ht="12">
      <c r="A28" s="53" t="s">
        <v>40</v>
      </c>
      <c r="B28" s="31">
        <v>576.9006258822349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2" ht="12">
      <c r="A29" s="55" t="s">
        <v>41</v>
      </c>
      <c r="B29" s="46">
        <f>B17+B19+B20+B26+B27+B28</f>
        <v>32102.835230996276</v>
      </c>
    </row>
    <row r="30" spans="1:2" ht="12">
      <c r="A30" s="55" t="s">
        <v>42</v>
      </c>
      <c r="B30" s="31">
        <f>B29*1.18</f>
        <v>37881.34557257561</v>
      </c>
    </row>
    <row r="31" spans="1:2" ht="12">
      <c r="A31" s="53" t="s">
        <v>43</v>
      </c>
      <c r="B31" s="46">
        <f>B16+B13-B30</f>
        <v>-36808.09557257561</v>
      </c>
    </row>
    <row r="32" spans="1:2" ht="24">
      <c r="A32" s="63" t="s">
        <v>67</v>
      </c>
      <c r="B32" s="39">
        <f>B31</f>
        <v>-36808.09557257561</v>
      </c>
    </row>
    <row r="33" ht="12">
      <c r="A33" s="63"/>
    </row>
    <row r="34" ht="12">
      <c r="A34" s="63" t="s">
        <v>50</v>
      </c>
    </row>
    <row r="35" spans="1:2" ht="12">
      <c r="A35" s="63" t="s">
        <v>68</v>
      </c>
      <c r="B35" s="39" t="s">
        <v>69</v>
      </c>
    </row>
    <row r="36" ht="12">
      <c r="A36" s="63" t="s">
        <v>70</v>
      </c>
    </row>
    <row r="37" ht="12">
      <c r="A37" s="63" t="s">
        <v>52</v>
      </c>
    </row>
    <row r="38" ht="12">
      <c r="A38" s="63" t="s">
        <v>71</v>
      </c>
    </row>
    <row r="39" ht="12">
      <c r="A39" s="63"/>
    </row>
    <row r="40" ht="12">
      <c r="A40" s="63" t="s">
        <v>72</v>
      </c>
    </row>
    <row r="41" ht="12">
      <c r="A41" s="63" t="s">
        <v>73</v>
      </c>
    </row>
  </sheetData>
  <autoFilter ref="B1:B66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2012-03-13T06:11:52Z</dcterms:created>
  <dcterms:modified xsi:type="dcterms:W3CDTF">2012-07-25T05:46:38Z</dcterms:modified>
  <cp:category/>
  <cp:version/>
  <cp:contentType/>
  <cp:contentStatus/>
</cp:coreProperties>
</file>