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660" activeTab="1"/>
  </bookViews>
  <sheets>
    <sheet name="Лист1" sheetId="1" r:id="rId1"/>
    <sheet name="17" sheetId="2" r:id="rId2"/>
  </sheets>
  <definedNames>
    <definedName name="_xlnm._FilterDatabase" localSheetId="1" hidden="1">'17'!$B$1:$B$40</definedName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<sst xmlns="http://schemas.openxmlformats.org/spreadsheetml/2006/main" count="99" uniqueCount="73">
  <si>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</si>
  <si>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</si>
  <si>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</si>
  <si>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</si>
  <si>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</si>
  <si>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</si>
  <si>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</si>
  <si>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</si>
  <si>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</si>
  <si>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</si>
  <si>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</si>
  <si>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</si>
  <si>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</si>
  <si>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</si>
  <si>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</si>
  <si>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</si>
  <si>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</si>
  <si>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</si>
  <si>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</si>
  <si>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</si>
  <si>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</si>
  <si>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</si>
  <si>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</si>
  <si>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</si>
  <si>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</si>
  <si>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</si>
  <si>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</si>
  <si>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</si>
  <si>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</si>
  <si>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</si>
  <si>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</si>
  <si>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</si>
  <si>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</si>
  <si>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</si>
  <si>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</si>
  <si>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</si>
  <si>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</si>
  <si>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</si>
  <si>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</si>
  <si>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</si>
  <si>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</si>
  <si>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</si>
  <si>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</si>
  <si>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</si>
  <si>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</si>
  <si>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</si>
  <si>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</si>
  <si>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</si>
  <si>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</si>
  <si>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</si>
  <si>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</si>
  <si>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</si>
  <si>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</si>
  <si>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</si>
  <si>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</si>
  <si>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Краснодонская,49/51</t>
  </si>
  <si>
    <t>Краснодонская 49/51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</si>
  <si>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</si>
  <si>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</si>
  <si>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</si>
  <si>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</si>
  <si>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</si>
  <si>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</si>
  <si>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01.05.2011г.</t>
  </si>
  <si>
    <t>сумма, руб.</t>
  </si>
  <si>
    <t>Очистка кровли, козырьков от снега</t>
  </si>
  <si>
    <t xml:space="preserve">Справочно. Уменьшение объемов работ на 2012 год из-за перерасхода ден. средств 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</si>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</sst>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1" fontId="23" fillId="0" borderId="0" xfId="0" applyNumberFormat="1" applyFont="1" applyAlignment="1">
      <alignment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2" fillId="0" borderId="10" xfId="0" applyNumberFormat="1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6" fillId="0" borderId="10" xfId="0" applyNumberFormat="1" applyFont="1" applyBorder="1" applyAlignment="1">
      <alignment horizontal="center"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>
      <alignment/>
      <protection/>
    </xf>
    <xf numFmtId="2" fontId="23" fillId="0" borderId="10" xfId="0" applyNumberFormat="1" applyFont="1" applyFill="1" applyBorder="1" applyAlignment="1">
      <alignment horizontal="center"/>
    </xf>
    <xf numFmtId="0" fontId="23" fillId="0" borderId="0" xfId="54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54" applyFont="1">
      <alignment/>
      <protection/>
    </xf>
    <xf numFmtId="0" fontId="23" fillId="0" borderId="0" xfId="0" applyFont="1" applyAlignment="1">
      <alignment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54" applyFont="1">
      <alignment/>
      <protection/>
    </xf>
    <xf numFmtId="0" fontId="22" fillId="0" borderId="0" xfId="0" applyFont="1" applyFill="1" applyAlignment="1">
      <alignment horizontal="center" vertical="top" wrapText="1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vertical="top" wrapText="1"/>
    </xf>
    <xf numFmtId="1" fontId="22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workbookViewId="0" topLeftCell="A1">
      <selection activeCell="C21" sqref="C21"/>
    </sheetView>
  </sheetViews>
  <sheetFormatPr defaultColWidth="9.140625" defaultRowHeight="12.75"/>
  <cols>
    <col min="1" max="1" width="61.140625" style="37" customWidth="1"/>
    <col min="2" max="2" width="23.57421875" style="34" customWidth="1"/>
    <col min="3" max="16384" width="9.140625" style="3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4" t="s">
        <v>3</v>
      </c>
      <c r="B5" s="5" t="s">
        <v>55</v>
      </c>
    </row>
    <row r="6" spans="1:2" ht="12.75">
      <c r="A6" s="6" t="s">
        <v>4</v>
      </c>
      <c r="B6" s="7" t="s">
        <v>5</v>
      </c>
    </row>
    <row r="7" spans="1:2" ht="12.75">
      <c r="A7" s="8" t="s">
        <v>6</v>
      </c>
      <c r="B7" s="9"/>
    </row>
    <row r="8" spans="1:2" ht="12.75">
      <c r="A8" s="10" t="s">
        <v>7</v>
      </c>
      <c r="B8" s="9">
        <v>36212.32</v>
      </c>
    </row>
    <row r="9" spans="1:2" ht="12.75">
      <c r="A9" s="11" t="s">
        <v>8</v>
      </c>
      <c r="B9" s="9">
        <v>35757.33</v>
      </c>
    </row>
    <row r="10" spans="1:2" ht="12.75" hidden="1">
      <c r="A10" s="10" t="s">
        <v>9</v>
      </c>
      <c r="B10" s="9">
        <f>B8-B9</f>
        <v>454.98999999999796</v>
      </c>
    </row>
    <row r="11" spans="1:2" ht="12.75" hidden="1">
      <c r="A11" s="10" t="s">
        <v>10</v>
      </c>
      <c r="B11" s="9"/>
    </row>
    <row r="12" spans="1:2" ht="12.75" hidden="1">
      <c r="A12" s="10" t="s">
        <v>11</v>
      </c>
      <c r="B12" s="9"/>
    </row>
    <row r="13" spans="1:2" ht="12.75" hidden="1">
      <c r="A13" s="10" t="s">
        <v>12</v>
      </c>
      <c r="B13" s="9"/>
    </row>
    <row r="14" spans="1:2" ht="12.75" hidden="1">
      <c r="A14" s="12" t="s">
        <v>13</v>
      </c>
      <c r="B14" s="9"/>
    </row>
    <row r="15" spans="1:2" ht="12.75" hidden="1">
      <c r="A15" s="11" t="s">
        <v>14</v>
      </c>
      <c r="B15" s="9">
        <f>B9+B12+B14</f>
        <v>35757.33</v>
      </c>
    </row>
    <row r="16" spans="1:2" ht="12.75">
      <c r="A16" s="8" t="s">
        <v>15</v>
      </c>
      <c r="B16" s="9">
        <f>B7+B8+B11+B13-B15</f>
        <v>454.98999999999796</v>
      </c>
    </row>
    <row r="17" spans="1:2" ht="12.75">
      <c r="A17" s="6" t="s">
        <v>16</v>
      </c>
      <c r="B17" s="7" t="s">
        <v>5</v>
      </c>
    </row>
    <row r="18" spans="1:2" ht="12.75">
      <c r="A18" s="13" t="s">
        <v>17</v>
      </c>
      <c r="B18" s="14">
        <v>-83196</v>
      </c>
    </row>
    <row r="19" spans="1:2" ht="12.75">
      <c r="A19" s="13" t="s">
        <v>18</v>
      </c>
      <c r="B19" s="15">
        <f>SUM(B20:B25)</f>
        <v>8981.001276695957</v>
      </c>
    </row>
    <row r="20" spans="1:2" ht="12.75">
      <c r="A20" s="17" t="s">
        <v>19</v>
      </c>
      <c r="B20" s="14">
        <v>2297.91483601799</v>
      </c>
    </row>
    <row r="21" spans="1:2" ht="12.75">
      <c r="A21" s="18" t="s">
        <v>20</v>
      </c>
      <c r="B21" s="14">
        <v>2780.237288135593</v>
      </c>
    </row>
    <row r="22" spans="1:2" ht="12.75">
      <c r="A22" s="18" t="s">
        <v>21</v>
      </c>
      <c r="B22" s="14">
        <v>2040.805084745763</v>
      </c>
    </row>
    <row r="23" spans="1:2" ht="12.75">
      <c r="A23" s="18" t="s">
        <v>22</v>
      </c>
      <c r="B23" s="14">
        <v>415.96610169491527</v>
      </c>
    </row>
    <row r="24" spans="1:2" ht="12.75">
      <c r="A24" s="18" t="s">
        <v>23</v>
      </c>
      <c r="B24" s="14">
        <v>935.4</v>
      </c>
    </row>
    <row r="25" spans="1:2" ht="24">
      <c r="A25" s="18" t="s">
        <v>24</v>
      </c>
      <c r="B25" s="14">
        <v>510.67796610169495</v>
      </c>
    </row>
    <row r="26" spans="1:2" ht="24">
      <c r="A26" s="19" t="s">
        <v>25</v>
      </c>
      <c r="B26" s="15">
        <v>8064.694886902486</v>
      </c>
    </row>
    <row r="27" spans="1:2" ht="24">
      <c r="A27" s="19" t="s">
        <v>26</v>
      </c>
      <c r="B27" s="15">
        <f>B28+B31</f>
        <v>37036.1965315346</v>
      </c>
    </row>
    <row r="28" spans="1:2" ht="12.75">
      <c r="A28" s="20" t="s">
        <v>27</v>
      </c>
      <c r="B28" s="21">
        <f>SUM(B29:B30)</f>
        <v>6477.93</v>
      </c>
    </row>
    <row r="29" spans="1:2" ht="12.75">
      <c r="A29" s="22" t="s">
        <v>28</v>
      </c>
      <c r="B29" s="14">
        <v>6150.3</v>
      </c>
    </row>
    <row r="30" spans="1:2" ht="12.75">
      <c r="A30" s="22" t="s">
        <v>29</v>
      </c>
      <c r="B30" s="14">
        <v>327.63</v>
      </c>
    </row>
    <row r="31" spans="1:2" ht="12.75">
      <c r="A31" s="20" t="s">
        <v>30</v>
      </c>
      <c r="B31" s="21">
        <f>SUM(B32:B33)</f>
        <v>30558.266531534602</v>
      </c>
    </row>
    <row r="32" spans="1:2" ht="12.75">
      <c r="A32" s="22" t="s">
        <v>31</v>
      </c>
      <c r="B32" s="14">
        <v>28527.5465315346</v>
      </c>
    </row>
    <row r="33" spans="1:2" ht="12.75">
      <c r="A33" s="22" t="s">
        <v>32</v>
      </c>
      <c r="B33" s="14">
        <v>2030.72</v>
      </c>
    </row>
    <row r="34" spans="1:2" ht="12.75">
      <c r="A34" s="19" t="s">
        <v>33</v>
      </c>
      <c r="B34" s="15">
        <v>6971.484404913061</v>
      </c>
    </row>
    <row r="35" spans="1:2" ht="24">
      <c r="A35" s="19" t="s">
        <v>34</v>
      </c>
      <c r="B35" s="15">
        <f>SUM(B36:B39)</f>
        <v>3805.3624406779663</v>
      </c>
    </row>
    <row r="36" spans="1:2" ht="12.75">
      <c r="A36" s="16" t="s">
        <v>35</v>
      </c>
      <c r="B36" s="14">
        <v>104.34058305084747</v>
      </c>
    </row>
    <row r="37" spans="1:2" ht="12.75">
      <c r="A37" s="16" t="s">
        <v>36</v>
      </c>
      <c r="B37" s="14">
        <v>205.61232542372883</v>
      </c>
    </row>
    <row r="38" spans="1:2" ht="12.75">
      <c r="A38" s="16" t="s">
        <v>37</v>
      </c>
      <c r="B38" s="14">
        <v>843.931186440678</v>
      </c>
    </row>
    <row r="39" spans="1:2" ht="12.75">
      <c r="A39" s="16" t="s">
        <v>38</v>
      </c>
      <c r="B39" s="14">
        <v>2651.4783457627123</v>
      </c>
    </row>
    <row r="40" spans="1:2" ht="12.75">
      <c r="A40" s="16" t="s">
        <v>39</v>
      </c>
      <c r="B40" s="14">
        <v>1323.6995705531126</v>
      </c>
    </row>
    <row r="41" spans="1:2" ht="12.75">
      <c r="A41" s="13" t="s">
        <v>40</v>
      </c>
      <c r="B41" s="15">
        <f>B40+B35+B34+B27+B26+B19</f>
        <v>66182.43911127718</v>
      </c>
    </row>
    <row r="42" spans="1:2" ht="12.75">
      <c r="A42" s="13" t="s">
        <v>41</v>
      </c>
      <c r="B42" s="15">
        <f>B41*1.18</f>
        <v>78095.27815130708</v>
      </c>
    </row>
    <row r="43" spans="1:2" ht="12.75">
      <c r="A43" s="16" t="s">
        <v>42</v>
      </c>
      <c r="B43" s="14">
        <f>B15+B18-B42</f>
        <v>-125533.94815130708</v>
      </c>
    </row>
    <row r="44" spans="1:2" ht="12.75">
      <c r="A44" s="23" t="s">
        <v>43</v>
      </c>
      <c r="B44" s="24"/>
    </row>
    <row r="45" spans="1:2" ht="12.75">
      <c r="A45" s="23"/>
      <c r="B45" s="25"/>
    </row>
    <row r="46" spans="1:2" ht="24">
      <c r="A46" s="26" t="s">
        <v>44</v>
      </c>
      <c r="B46" s="24"/>
    </row>
    <row r="47" spans="1:2" ht="12.75">
      <c r="A47" s="27" t="s">
        <v>45</v>
      </c>
      <c r="B47" s="28"/>
    </row>
    <row r="48" spans="1:2" ht="12.75">
      <c r="A48" s="29" t="s">
        <v>46</v>
      </c>
      <c r="B48" s="28">
        <v>50435.88</v>
      </c>
    </row>
    <row r="49" spans="1:2" ht="12.75">
      <c r="A49" s="29" t="s">
        <v>47</v>
      </c>
      <c r="B49" s="28">
        <v>73260.73</v>
      </c>
    </row>
    <row r="50" spans="1:2" ht="12.75">
      <c r="A50" s="29" t="s">
        <v>48</v>
      </c>
      <c r="B50" s="30">
        <f>B48-B49</f>
        <v>-22824.85</v>
      </c>
    </row>
    <row r="51" spans="1:2" ht="12.75">
      <c r="A51" s="31"/>
      <c r="B51" s="32"/>
    </row>
    <row r="52" spans="1:2" ht="12.75">
      <c r="A52" s="33" t="s">
        <v>49</v>
      </c>
      <c r="B52" s="32"/>
    </row>
    <row r="53" spans="1:2" ht="12.75">
      <c r="A53" s="33" t="s">
        <v>50</v>
      </c>
      <c r="B53" s="32"/>
    </row>
    <row r="54" spans="1:2" ht="12.75">
      <c r="A54" s="33"/>
      <c r="B54" s="32"/>
    </row>
    <row r="55" ht="12.75">
      <c r="A55" s="33" t="s">
        <v>51</v>
      </c>
    </row>
    <row r="56" ht="12.75">
      <c r="A56" s="35" t="s">
        <v>52</v>
      </c>
    </row>
    <row r="57" ht="12.75">
      <c r="A57" s="3"/>
    </row>
    <row r="58" ht="12.75">
      <c r="A58" s="36" t="s">
        <v>53</v>
      </c>
    </row>
    <row r="59" ht="12.75">
      <c r="A59" s="36" t="s">
        <v>54</v>
      </c>
    </row>
  </sheetData>
  <autoFilter ref="B2:B23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31"/>
    </sheetView>
  </sheetViews>
  <sheetFormatPr defaultColWidth="9.140625" defaultRowHeight="12.75"/>
  <cols>
    <col min="1" max="1" width="64.7109375" style="64" customWidth="1"/>
    <col min="2" max="2" width="19.421875" style="39" bestFit="1" customWidth="1"/>
    <col min="3" max="3" width="19.8515625" style="39" customWidth="1"/>
    <col min="4" max="14" width="8.7109375" style="39" customWidth="1"/>
    <col min="15" max="16384" width="8.7109375" style="40" customWidth="1"/>
  </cols>
  <sheetData>
    <row r="1" ht="12">
      <c r="A1" s="38" t="s">
        <v>0</v>
      </c>
    </row>
    <row r="2" ht="12">
      <c r="A2" s="38" t="s">
        <v>1</v>
      </c>
    </row>
    <row r="3" ht="12">
      <c r="A3" s="38" t="s">
        <v>2</v>
      </c>
    </row>
    <row r="4" spans="1:6" s="43" customFormat="1" ht="25.5" customHeight="1">
      <c r="A4" s="41" t="s">
        <v>3</v>
      </c>
      <c r="B4" s="42" t="s">
        <v>56</v>
      </c>
      <c r="F4" s="44"/>
    </row>
    <row r="5" spans="1:14" s="48" customFormat="1" ht="12">
      <c r="A5" s="45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1" customFormat="1" ht="12">
      <c r="A6" s="49" t="s">
        <v>57</v>
      </c>
      <c r="B6" s="15">
        <v>-10355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" ht="12">
      <c r="A7" s="52" t="s">
        <v>58</v>
      </c>
      <c r="B7" s="46">
        <v>18106.16</v>
      </c>
    </row>
    <row r="8" spans="1:2" ht="12">
      <c r="A8" s="53" t="s">
        <v>59</v>
      </c>
      <c r="B8" s="46">
        <v>16847.69</v>
      </c>
    </row>
    <row r="9" spans="1:2" ht="12" hidden="1">
      <c r="A9" s="53" t="s">
        <v>60</v>
      </c>
      <c r="B9" s="46">
        <v>0</v>
      </c>
    </row>
    <row r="10" spans="1:2" ht="12" hidden="1">
      <c r="A10" s="53" t="s">
        <v>61</v>
      </c>
      <c r="B10" s="46">
        <v>0</v>
      </c>
    </row>
    <row r="11" spans="1:2" ht="12" hidden="1">
      <c r="A11" s="54" t="s">
        <v>12</v>
      </c>
      <c r="B11" s="46">
        <v>0</v>
      </c>
    </row>
    <row r="12" spans="1:2" ht="12" hidden="1">
      <c r="A12" s="54" t="s">
        <v>13</v>
      </c>
      <c r="B12" s="46">
        <v>0</v>
      </c>
    </row>
    <row r="13" spans="1:2" ht="12" hidden="1">
      <c r="A13" s="53" t="s">
        <v>62</v>
      </c>
      <c r="B13" s="46">
        <v>16847.69</v>
      </c>
    </row>
    <row r="14" spans="1:14" s="51" customFormat="1" ht="12">
      <c r="A14" s="55" t="s">
        <v>63</v>
      </c>
      <c r="B14" s="15">
        <v>-9096.53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2" ht="12">
      <c r="A15" s="56" t="s">
        <v>16</v>
      </c>
      <c r="B15" s="46" t="s">
        <v>64</v>
      </c>
    </row>
    <row r="16" spans="1:14" s="51" customFormat="1" ht="12">
      <c r="A16" s="55" t="s">
        <v>17</v>
      </c>
      <c r="B16" s="15">
        <v>-66333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51" customFormat="1" ht="12">
      <c r="A17" s="55" t="s">
        <v>18</v>
      </c>
      <c r="B17" s="15">
        <f>SUM(B18:B18)</f>
        <v>5174.36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" ht="12.75" customHeight="1">
      <c r="A18" s="57" t="s">
        <v>65</v>
      </c>
      <c r="B18" s="46">
        <v>5174.36</v>
      </c>
    </row>
    <row r="19" spans="1:14" s="51" customFormat="1" ht="24">
      <c r="A19" s="58" t="s">
        <v>25</v>
      </c>
      <c r="B19" s="15">
        <v>977.8887772994749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51" customFormat="1" ht="24">
      <c r="A20" s="58" t="s">
        <v>26</v>
      </c>
      <c r="B20" s="15">
        <f>B21+B23</f>
        <v>14935.324752455106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61" customFormat="1" ht="12">
      <c r="A21" s="59" t="s">
        <v>27</v>
      </c>
      <c r="B21" s="21">
        <f>SUM(B22:B22)</f>
        <v>1834.3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2" ht="12">
      <c r="A22" s="62" t="s">
        <v>28</v>
      </c>
      <c r="B22" s="46">
        <v>1834.3</v>
      </c>
    </row>
    <row r="23" spans="1:14" s="61" customFormat="1" ht="12">
      <c r="A23" s="59" t="s">
        <v>30</v>
      </c>
      <c r="B23" s="21">
        <f>SUM(B24:B25)</f>
        <v>13101.024752455107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2" ht="12">
      <c r="A24" s="62" t="s">
        <v>31</v>
      </c>
      <c r="B24" s="46">
        <v>12192.544752455107</v>
      </c>
    </row>
    <row r="25" spans="1:2" ht="12">
      <c r="A25" s="62" t="s">
        <v>32</v>
      </c>
      <c r="B25" s="46">
        <v>908.48</v>
      </c>
    </row>
    <row r="26" spans="1:14" s="51" customFormat="1" ht="12">
      <c r="A26" s="58" t="s">
        <v>33</v>
      </c>
      <c r="B26" s="15">
        <v>2785.4702117205597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51" customFormat="1" ht="24">
      <c r="A27" s="58" t="s">
        <v>34</v>
      </c>
      <c r="B27" s="15">
        <v>1902.6812203389832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51" customFormat="1" ht="12">
      <c r="A28" s="53" t="s">
        <v>39</v>
      </c>
      <c r="B28" s="15">
        <v>552.1021602442543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2" ht="12">
      <c r="A29" s="55" t="s">
        <v>40</v>
      </c>
      <c r="B29" s="46">
        <f>B17+B19+B20+B26+B27+B28</f>
        <v>26327.827122058377</v>
      </c>
    </row>
    <row r="30" spans="1:2" ht="12">
      <c r="A30" s="55" t="s">
        <v>41</v>
      </c>
      <c r="B30" s="15">
        <f>B29*1.18</f>
        <v>31066.836004028883</v>
      </c>
    </row>
    <row r="31" spans="1:2" ht="12">
      <c r="A31" s="53" t="s">
        <v>42</v>
      </c>
      <c r="B31" s="46">
        <f>B16+B13-B30</f>
        <v>-80552.14600402888</v>
      </c>
    </row>
    <row r="32" spans="1:2" ht="24">
      <c r="A32" s="63" t="s">
        <v>66</v>
      </c>
      <c r="B32" s="39">
        <f>B31</f>
        <v>-80552.14600402888</v>
      </c>
    </row>
    <row r="33" ht="12">
      <c r="A33" s="63" t="s">
        <v>49</v>
      </c>
    </row>
    <row r="34" spans="1:2" ht="12">
      <c r="A34" s="63" t="s">
        <v>67</v>
      </c>
      <c r="B34" s="39" t="s">
        <v>68</v>
      </c>
    </row>
    <row r="35" ht="12">
      <c r="A35" s="63" t="s">
        <v>69</v>
      </c>
    </row>
    <row r="36" ht="12">
      <c r="A36" s="63" t="s">
        <v>51</v>
      </c>
    </row>
    <row r="37" ht="12">
      <c r="A37" s="63" t="s">
        <v>70</v>
      </c>
    </row>
    <row r="38" ht="12">
      <c r="A38" s="63"/>
    </row>
    <row r="39" ht="12">
      <c r="A39" s="63" t="s">
        <v>71</v>
      </c>
    </row>
    <row r="40" ht="12">
      <c r="A40" s="63" t="s">
        <v>72</v>
      </c>
    </row>
  </sheetData>
  <autoFilter ref="B1:B40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2012-03-13T06:13:14Z</dcterms:created>
  <dcterms:modified xsi:type="dcterms:W3CDTF">2012-07-25T05:46:02Z</dcterms:modified>
  <cp:category/>
  <cp:version/>
  <cp:contentType/>
  <cp:contentStatus/>
</cp:coreProperties>
</file>