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3105" windowWidth="12315" windowHeight="5640" activeTab="0"/>
  </bookViews>
  <sheets>
    <sheet name="Лист1" sheetId="1" r:id="rId1"/>
  </sheets>
  <definedNames>
    <definedName name="_xlnm._FilterDatabase" localSheetId="0" hidden="1">'Лист1'!$B$2:$B$240</definedName>
  </definedNames>
  <calcPr fullCalcOnLoad="1"/>
</workbook>
</file>

<file path=xl/sharedStrings.xml><?xml version="1.0" encoding="utf-8"?>
<sst xmlns="http://schemas.openxmlformats.org/spreadsheetml/2006/main" count="61" uniqueCount="59">
  <si>
    <t>ОТЧЕТ</t>
  </si>
  <si>
    <t>о стоимости работ по содержанию и ремонту общедомового имущества</t>
  </si>
  <si>
    <t>за 2011 год</t>
  </si>
  <si>
    <t>Адрес</t>
  </si>
  <si>
    <t>Статьи доходов</t>
  </si>
  <si>
    <t>Сумма, руб.</t>
  </si>
  <si>
    <t>Задолженность на 01.01.2011г</t>
  </si>
  <si>
    <t>Начислено населению</t>
  </si>
  <si>
    <t>Поступление населения</t>
  </si>
  <si>
    <t xml:space="preserve">Задолженность по населению </t>
  </si>
  <si>
    <t>Начислено арендаторам</t>
  </si>
  <si>
    <t>Поступления от арендаторов</t>
  </si>
  <si>
    <t>Начислено за рекламу</t>
  </si>
  <si>
    <t>Поступление от рекламы</t>
  </si>
  <si>
    <t>Поступило</t>
  </si>
  <si>
    <t>Задолженность на 01.01.2012г</t>
  </si>
  <si>
    <t>Статьи расходов</t>
  </si>
  <si>
    <t>Сальдо на 01.01.2011 г.</t>
  </si>
  <si>
    <t>1. Расходы по текущему ремонту и набору работ:</t>
  </si>
  <si>
    <t>Очистка кровли от снега и наледи</t>
  </si>
  <si>
    <t>Смена стекол, установка пружин, ремонт оконных рам, дверных полотен</t>
  </si>
  <si>
    <t>Установка аншлагов</t>
  </si>
  <si>
    <t xml:space="preserve">Замена и ремонт металлических дверей </t>
  </si>
  <si>
    <t>Промывка и гидравлические испытания системы ЦО</t>
  </si>
  <si>
    <t>Смена запорной арматуры на трубопроводах (задвижек, вентилей)</t>
  </si>
  <si>
    <t>Установка, смена, ремонт, поверка приборов учета</t>
  </si>
  <si>
    <t>Окраска тепловых узлов</t>
  </si>
  <si>
    <t>Кронирование деревьев</t>
  </si>
  <si>
    <t>Ремонт, окраска контейнеров, урн, скамеек, ограждений, МАФ, устройство газонов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</si>
  <si>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</si>
  <si>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</si>
  <si>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>3.1. Услуги сторонних организаций</t>
  </si>
  <si>
    <t>Вывоз твердых бытовых отходов</t>
  </si>
  <si>
    <t>Очистка дымоходов и вентканалов</t>
  </si>
  <si>
    <t>Обслуживание ВДГО</t>
  </si>
  <si>
    <t>3.2. 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</si>
  <si>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</si>
  <si>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</si>
  <si>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</si>
  <si>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5. Расходы по начислению и сбору платежей, управление жилищным фондом:</t>
  </si>
  <si>
    <t>6. Прочие расходы (услуги банка и т.д.)</t>
  </si>
  <si>
    <t>Итого стоимость услуг без НДС</t>
  </si>
  <si>
    <t>Итого стоимость услуг с НДС</t>
  </si>
  <si>
    <t>Финансовый результат (перерасход (-0), неосвоение (+))</t>
  </si>
  <si>
    <t>Справочно:</t>
  </si>
  <si>
    <t>Формируется резерв денежных средств для проведения текущего ремонта</t>
  </si>
  <si>
    <t xml:space="preserve">Водопотребление </t>
  </si>
  <si>
    <t>Начислено населению (ХВС)</t>
  </si>
  <si>
    <t>Предъявлено МУП Уфаводоканал</t>
  </si>
  <si>
    <t>Разница</t>
  </si>
  <si>
    <t>Начислено населению (ГВС)</t>
  </si>
  <si>
    <t>Предъявлено БашРТС</t>
  </si>
  <si>
    <t>Управляющая компания</t>
  </si>
  <si>
    <t>Директор ОАО УЖХ Советского района городского округа г.Уфа РБ             Ардаширов И.А.</t>
  </si>
  <si>
    <t>Обслуживающая организация</t>
  </si>
  <si>
    <t xml:space="preserve">Директор ООО "ЖЭУ №19"                                                               Фаткуллин Р.Р. </t>
  </si>
  <si>
    <r>
      <t xml:space="preserve">Председатель Совета МКД     </t>
    </r>
    <r>
      <rPr>
        <u val="single"/>
        <sz val="9"/>
        <rFont val="Arial"/>
        <family val="2"/>
      </rPr>
      <t xml:space="preserve">                                         </t>
    </r>
    <r>
      <rPr>
        <sz val="9"/>
        <rFont val="Arial"/>
        <family val="2"/>
      </rPr>
      <t>(ФИО)</t>
    </r>
  </si>
  <si>
    <r>
      <t xml:space="preserve">№ кв.                                     </t>
    </r>
    <r>
      <rPr>
        <u val="single"/>
        <sz val="9"/>
        <rFont val="Arial"/>
        <family val="2"/>
      </rPr>
      <t xml:space="preserve">                                     </t>
    </r>
    <r>
      <rPr>
        <sz val="9"/>
        <rFont val="Arial"/>
        <family val="2"/>
      </rPr>
      <t xml:space="preserve"> (подпись)</t>
    </r>
  </si>
  <si>
    <t>Кустарная 35/37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</si>
</sst>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00000000"/>
    <numFmt numFmtId="188" formatCode="0.000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&quot; &quot;;\-#,##0&quot; &quot;"/>
    <numFmt numFmtId="194" formatCode="#,##0&quot; &quot;;[Red]\-#,##0&quot; &quot;"/>
    <numFmt numFmtId="195" formatCode="#,##0.00&quot; &quot;;\-#,##0.00&quot; &quot;"/>
    <numFmt numFmtId="196" formatCode="#,##0.00&quot; &quot;;[Red]\-#,##0.00&quot; &quot;"/>
    <numFmt numFmtId="197" formatCode="_-* #,##0&quot; &quot;_-;\-* #,##0&quot; &quot;_-;_-* &quot;-&quot;&quot; &quot;_-;_-@_-"/>
    <numFmt numFmtId="198" formatCode="_-* #,##0_ _-;\-* #,##0_ _-;_-* &quot;-&quot;_ _-;_-@_-"/>
    <numFmt numFmtId="199" formatCode="_-* #,##0.00&quot; &quot;_-;\-* #,##0.00&quot; &quot;_-;_-* &quot;-&quot;??&quot; &quot;_-;_-@_-"/>
    <numFmt numFmtId="200" formatCode="_-* #,##0.00_ _-;\-* #,##0.00_ _-;_-* &quot;-&quot;??_ _-;_-@_-"/>
    <numFmt numFmtId="201" formatCode="0.0%"/>
    <numFmt numFmtId="202" formatCode="_-* #,##0.00_р_._-;\-* #,##0.00_р_._-;_-* &quot;-&quot;_р_._-;_-@_-"/>
    <numFmt numFmtId="203" formatCode="_-* #,##0_р_._-;\-* #,##0_р_._-;_-* &quot;-&quot;??_р_._-;_-@_-"/>
    <numFmt numFmtId="204" formatCode="_-* #,##0.0000_р_._-;\-* #,##0.0000_р_._-;_-* &quot;-&quot;??_р_._-;_-@_-"/>
    <numFmt numFmtId="205" formatCode="_-* #&quot; &quot;##0.0000_р_._-;\-* #&quot; &quot;##0.0000_р_._-;_-* &quot;-&quot;_р_._-;_-@_-"/>
    <numFmt numFmtId="206" formatCode="#,##0_ ;\-#,##0\ "/>
    <numFmt numFmtId="207" formatCode="[$-FC19]dddd&quot;,&quot;\ d\ mmmm\ yyyy\ &quot;г.&quot;"/>
    <numFmt numFmtId="208" formatCode="00,000.00"/>
    <numFmt numFmtId="209" formatCode="000,000.00"/>
    <numFmt numFmtId="210" formatCode="#,##0.0"/>
    <numFmt numFmtId="211" formatCode="0,000,000.00"/>
    <numFmt numFmtId="212" formatCode="_(&quot;$&quot;* #,##0.0_);_(&quot;$&quot;* \(#,##0.0\);_(&quot;$&quot;* &quot;-&quot;??_);_(@_)"/>
    <numFmt numFmtId="213" formatCode="_(&quot;$&quot;* #,##0_);_(&quot;$&quot;* \(#,##0\);_(&quot;$&quot;* &quot;-&quot;??_);_(@_)"/>
    <numFmt numFmtId="214" formatCode="00,000"/>
    <numFmt numFmtId="215" formatCode="00,000.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9"/>
      <name val="Arial"/>
      <family val="2"/>
    </font>
    <font>
      <sz val="9"/>
      <name val="Arial"/>
      <family val="0"/>
    </font>
    <font>
      <b/>
      <i/>
      <sz val="9"/>
      <name val="Arial"/>
      <family val="2"/>
    </font>
    <font>
      <sz val="9"/>
      <name val="Arial Cyr"/>
      <family val="2"/>
    </font>
    <font>
      <i/>
      <sz val="9"/>
      <name val="Arial"/>
      <family val="2"/>
    </font>
    <font>
      <u val="single"/>
      <sz val="9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8">
    <xf numFmtId="0" fontId="0" fillId="0" borderId="0" xfId="0" applyAlignment="1">
      <alignment/>
    </xf>
    <xf numFmtId="1" fontId="22" fillId="0" borderId="0" xfId="54" applyNumberFormat="1" applyFont="1" applyFill="1" applyAlignment="1">
      <alignment horizontal="center" vertical="top" wrapText="1"/>
      <protection/>
    </xf>
    <xf numFmtId="1" fontId="23" fillId="0" borderId="0" xfId="0" applyNumberFormat="1" applyFont="1" applyAlignment="1">
      <alignment/>
    </xf>
    <xf numFmtId="0" fontId="14" fillId="0" borderId="0" xfId="54">
      <alignment/>
      <protection/>
    </xf>
    <xf numFmtId="1" fontId="22" fillId="0" borderId="0" xfId="54" applyNumberFormat="1" applyFont="1" applyFill="1" applyBorder="1" applyAlignment="1">
      <alignment horizontal="left" vertical="center" wrapText="1"/>
      <protection/>
    </xf>
    <xf numFmtId="1" fontId="22" fillId="0" borderId="0" xfId="0" applyNumberFormat="1" applyFont="1" applyFill="1" applyBorder="1" applyAlignment="1">
      <alignment horizontal="center" vertical="center" wrapText="1"/>
    </xf>
    <xf numFmtId="1" fontId="24" fillId="0" borderId="10" xfId="54" applyNumberFormat="1" applyFont="1" applyFill="1" applyBorder="1" applyAlignment="1">
      <alignment horizontal="center" vertical="center"/>
      <protection/>
    </xf>
    <xf numFmtId="1" fontId="24" fillId="0" borderId="10" xfId="0" applyNumberFormat="1" applyFont="1" applyFill="1" applyBorder="1" applyAlignment="1">
      <alignment horizontal="center"/>
    </xf>
    <xf numFmtId="1" fontId="22" fillId="0" borderId="10" xfId="54" applyNumberFormat="1" applyFont="1" applyFill="1" applyBorder="1" applyAlignment="1">
      <alignment horizontal="left" vertical="center"/>
      <protection/>
    </xf>
    <xf numFmtId="1" fontId="22" fillId="0" borderId="10" xfId="0" applyNumberFormat="1" applyFont="1" applyFill="1" applyBorder="1" applyAlignment="1">
      <alignment horizontal="center"/>
    </xf>
    <xf numFmtId="1" fontId="23" fillId="0" borderId="10" xfId="54" applyNumberFormat="1" applyFont="1" applyFill="1" applyBorder="1" applyAlignment="1">
      <alignment vertical="center"/>
      <protection/>
    </xf>
    <xf numFmtId="1" fontId="25" fillId="0" borderId="10" xfId="54" applyNumberFormat="1" applyFont="1" applyFill="1" applyBorder="1">
      <alignment/>
      <protection/>
    </xf>
    <xf numFmtId="1" fontId="23" fillId="0" borderId="0" xfId="54" applyNumberFormat="1" applyFont="1" applyFill="1" applyBorder="1" applyAlignment="1">
      <alignment vertical="center"/>
      <protection/>
    </xf>
    <xf numFmtId="1" fontId="22" fillId="0" borderId="11" xfId="54" applyNumberFormat="1" applyFont="1" applyFill="1" applyBorder="1" applyAlignment="1">
      <alignment horizontal="left" vertical="top"/>
      <protection/>
    </xf>
    <xf numFmtId="1" fontId="23" fillId="0" borderId="10" xfId="0" applyNumberFormat="1" applyFont="1" applyBorder="1" applyAlignment="1">
      <alignment horizontal="center"/>
    </xf>
    <xf numFmtId="1" fontId="22" fillId="0" borderId="10" xfId="0" applyNumberFormat="1" applyFont="1" applyBorder="1" applyAlignment="1">
      <alignment horizontal="center"/>
    </xf>
    <xf numFmtId="1" fontId="23" fillId="0" borderId="11" xfId="54" applyNumberFormat="1" applyFont="1" applyFill="1" applyBorder="1" applyAlignment="1">
      <alignment horizontal="left" vertical="top"/>
      <protection/>
    </xf>
    <xf numFmtId="1" fontId="23" fillId="0" borderId="11" xfId="54" applyNumberFormat="1" applyFont="1" applyFill="1" applyBorder="1" applyAlignment="1">
      <alignment vertical="top"/>
      <protection/>
    </xf>
    <xf numFmtId="1" fontId="23" fillId="0" borderId="11" xfId="54" applyNumberFormat="1" applyFont="1" applyFill="1" applyBorder="1" applyAlignment="1">
      <alignment horizontal="left" vertical="top" wrapText="1"/>
      <protection/>
    </xf>
    <xf numFmtId="1" fontId="22" fillId="0" borderId="12" xfId="54" applyNumberFormat="1" applyFont="1" applyFill="1" applyBorder="1" applyAlignment="1">
      <alignment horizontal="left" vertical="top" wrapText="1"/>
      <protection/>
    </xf>
    <xf numFmtId="1" fontId="26" fillId="0" borderId="12" xfId="54" applyNumberFormat="1" applyFont="1" applyFill="1" applyBorder="1" applyAlignment="1">
      <alignment horizontal="left" vertical="top" wrapText="1"/>
      <protection/>
    </xf>
    <xf numFmtId="1" fontId="26" fillId="0" borderId="10" xfId="0" applyNumberFormat="1" applyFont="1" applyBorder="1" applyAlignment="1">
      <alignment horizontal="center"/>
    </xf>
    <xf numFmtId="1" fontId="23" fillId="0" borderId="12" xfId="54" applyNumberFormat="1" applyFont="1" applyFill="1" applyBorder="1" applyAlignment="1">
      <alignment horizontal="left" vertical="top" wrapText="1"/>
      <protection/>
    </xf>
    <xf numFmtId="0" fontId="26" fillId="0" borderId="0" xfId="54" applyFont="1" applyFill="1" applyBorder="1">
      <alignment/>
      <protection/>
    </xf>
    <xf numFmtId="2" fontId="23" fillId="0" borderId="0" xfId="0" applyNumberFormat="1" applyFont="1" applyAlignment="1">
      <alignment horizontal="center"/>
    </xf>
    <xf numFmtId="1" fontId="23" fillId="0" borderId="0" xfId="0" applyNumberFormat="1" applyFont="1" applyAlignment="1">
      <alignment horizontal="center"/>
    </xf>
    <xf numFmtId="0" fontId="26" fillId="0" borderId="0" xfId="54" applyFont="1" applyFill="1" applyAlignment="1">
      <alignment horizontal="left" vertical="center" wrapText="1"/>
      <protection/>
    </xf>
    <xf numFmtId="0" fontId="22" fillId="0" borderId="11" xfId="54" applyFont="1" applyFill="1" applyBorder="1" applyAlignment="1">
      <alignment horizontal="center"/>
      <protection/>
    </xf>
    <xf numFmtId="0" fontId="23" fillId="0" borderId="10" xfId="0" applyFont="1" applyFill="1" applyBorder="1" applyAlignment="1">
      <alignment horizontal="center"/>
    </xf>
    <xf numFmtId="0" fontId="23" fillId="0" borderId="10" xfId="54" applyFont="1" applyFill="1" applyBorder="1">
      <alignment/>
      <protection/>
    </xf>
    <xf numFmtId="2" fontId="23" fillId="0" borderId="10" xfId="0" applyNumberFormat="1" applyFont="1" applyFill="1" applyBorder="1" applyAlignment="1">
      <alignment horizontal="center"/>
    </xf>
    <xf numFmtId="0" fontId="23" fillId="0" borderId="0" xfId="54" applyFont="1" applyFill="1" applyBorder="1">
      <alignment/>
      <protection/>
    </xf>
    <xf numFmtId="0" fontId="23" fillId="0" borderId="0" xfId="54" applyFont="1">
      <alignment/>
      <protection/>
    </xf>
    <xf numFmtId="0" fontId="23" fillId="0" borderId="0" xfId="0" applyFont="1" applyAlignment="1">
      <alignment/>
    </xf>
    <xf numFmtId="0" fontId="0" fillId="0" borderId="0" xfId="54" applyFont="1" applyFill="1">
      <alignment/>
      <protection/>
    </xf>
    <xf numFmtId="0" fontId="23" fillId="0" borderId="0" xfId="55" applyFont="1" applyFill="1" applyAlignment="1">
      <alignment vertical="top" wrapText="1"/>
      <protection/>
    </xf>
    <xf numFmtId="0" fontId="23" fillId="0" borderId="0" xfId="54" applyFont="1">
      <alignment/>
      <protection/>
    </xf>
    <xf numFmtId="2" fontId="23" fillId="0" borderId="0" xfId="0" applyNumberFormat="1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Книга4" xfId="54"/>
    <cellStyle name="Обычный_Образец  на 201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63"/>
  <sheetViews>
    <sheetView tabSelected="1" workbookViewId="0" topLeftCell="A28">
      <selection activeCell="A41" sqref="A41:IV44"/>
    </sheetView>
  </sheetViews>
  <sheetFormatPr defaultColWidth="9.140625" defaultRowHeight="12.75"/>
  <cols>
    <col min="1" max="1" width="61.140625" style="36" customWidth="1"/>
    <col min="2" max="2" width="22.57421875" style="33" customWidth="1"/>
    <col min="3" max="16384" width="9.140625" style="3" customWidth="1"/>
  </cols>
  <sheetData>
    <row r="2" spans="1:2" ht="12.75">
      <c r="A2" s="1" t="s">
        <v>0</v>
      </c>
      <c r="B2" s="2"/>
    </row>
    <row r="3" spans="1:2" ht="16.5" customHeight="1">
      <c r="A3" s="1" t="s">
        <v>1</v>
      </c>
      <c r="B3" s="2"/>
    </row>
    <row r="4" spans="1:2" ht="28.5" customHeight="1">
      <c r="A4" s="1" t="s">
        <v>2</v>
      </c>
      <c r="B4" s="2"/>
    </row>
    <row r="5" spans="1:2" ht="18" customHeight="1">
      <c r="A5" s="4" t="s">
        <v>3</v>
      </c>
      <c r="B5" s="5" t="s">
        <v>58</v>
      </c>
    </row>
    <row r="6" spans="1:2" ht="12.75">
      <c r="A6" s="6" t="s">
        <v>4</v>
      </c>
      <c r="B6" s="7" t="s">
        <v>5</v>
      </c>
    </row>
    <row r="7" spans="1:2" ht="12.75">
      <c r="A7" s="8" t="s">
        <v>6</v>
      </c>
      <c r="B7" s="9">
        <v>12488.42</v>
      </c>
    </row>
    <row r="8" spans="1:2" ht="12.75">
      <c r="A8" s="10" t="s">
        <v>7</v>
      </c>
      <c r="B8" s="9">
        <v>395208</v>
      </c>
    </row>
    <row r="9" spans="1:2" ht="12.75">
      <c r="A9" s="11" t="s">
        <v>8</v>
      </c>
      <c r="B9" s="9">
        <v>392478.49</v>
      </c>
    </row>
    <row r="10" spans="1:2" ht="12.75">
      <c r="A10" s="10" t="s">
        <v>9</v>
      </c>
      <c r="B10" s="9">
        <f>B8-B9</f>
        <v>2729.5100000000093</v>
      </c>
    </row>
    <row r="11" spans="1:2" ht="12.75">
      <c r="A11" s="10" t="s">
        <v>10</v>
      </c>
      <c r="B11" s="9">
        <v>6938.860103626943</v>
      </c>
    </row>
    <row r="12" spans="1:2" ht="12.75">
      <c r="A12" s="10" t="s">
        <v>11</v>
      </c>
      <c r="B12" s="9">
        <v>4844.360967184802</v>
      </c>
    </row>
    <row r="13" spans="1:2" ht="12.75">
      <c r="A13" s="10" t="s">
        <v>12</v>
      </c>
      <c r="B13" s="9"/>
    </row>
    <row r="14" spans="1:2" ht="12.75">
      <c r="A14" s="12" t="s">
        <v>13</v>
      </c>
      <c r="B14" s="9"/>
    </row>
    <row r="15" spans="1:2" ht="12.75">
      <c r="A15" s="11" t="s">
        <v>14</v>
      </c>
      <c r="B15" s="9">
        <f>B9+B12+B14</f>
        <v>397322.8509671848</v>
      </c>
    </row>
    <row r="16" spans="1:2" ht="12.75">
      <c r="A16" s="8" t="s">
        <v>15</v>
      </c>
      <c r="B16" s="9">
        <f>B7+B8+B11+B13-B15</f>
        <v>17312.429136442137</v>
      </c>
    </row>
    <row r="17" spans="1:2" ht="12.75">
      <c r="A17" s="6" t="s">
        <v>16</v>
      </c>
      <c r="B17" s="7" t="s">
        <v>5</v>
      </c>
    </row>
    <row r="18" spans="1:2" ht="12.75">
      <c r="A18" s="13" t="s">
        <v>17</v>
      </c>
      <c r="B18" s="14">
        <v>16693.7</v>
      </c>
    </row>
    <row r="19" spans="1:2" ht="12.75">
      <c r="A19" s="13" t="s">
        <v>18</v>
      </c>
      <c r="B19" s="15">
        <f>SUM(B20:B29)</f>
        <v>90435.99311046691</v>
      </c>
    </row>
    <row r="20" spans="1:2" ht="12.75">
      <c r="A20" s="17" t="s">
        <v>19</v>
      </c>
      <c r="B20" s="14">
        <v>6788.496500297421</v>
      </c>
    </row>
    <row r="21" spans="1:2" ht="24">
      <c r="A21" s="18" t="s">
        <v>20</v>
      </c>
      <c r="B21" s="14">
        <v>3842.4322033898306</v>
      </c>
    </row>
    <row r="22" spans="1:2" ht="12.75">
      <c r="A22" s="18" t="s">
        <v>21</v>
      </c>
      <c r="B22" s="14">
        <v>282.0932203389831</v>
      </c>
    </row>
    <row r="23" spans="1:2" ht="12.75">
      <c r="A23" s="18" t="s">
        <v>22</v>
      </c>
      <c r="B23" s="14">
        <v>11761.7</v>
      </c>
    </row>
    <row r="24" spans="1:2" ht="12.75">
      <c r="A24" s="18" t="s">
        <v>23</v>
      </c>
      <c r="B24" s="14">
        <v>19133.372881355936</v>
      </c>
    </row>
    <row r="25" spans="1:2" ht="12.75">
      <c r="A25" s="18" t="s">
        <v>24</v>
      </c>
      <c r="B25" s="14">
        <v>3358.6016949152545</v>
      </c>
    </row>
    <row r="26" spans="1:2" ht="12.75">
      <c r="A26" s="18" t="s">
        <v>25</v>
      </c>
      <c r="B26" s="14">
        <v>40719.31355932203</v>
      </c>
    </row>
    <row r="27" spans="1:2" ht="12.75">
      <c r="A27" s="18" t="s">
        <v>26</v>
      </c>
      <c r="B27" s="14">
        <v>518.0762711864407</v>
      </c>
    </row>
    <row r="28" spans="1:2" ht="12.75">
      <c r="A28" s="18" t="s">
        <v>27</v>
      </c>
      <c r="B28" s="14">
        <v>1165.1271186440679</v>
      </c>
    </row>
    <row r="29" spans="1:2" ht="24">
      <c r="A29" s="18" t="s">
        <v>28</v>
      </c>
      <c r="B29" s="14">
        <v>2866.7796610169494</v>
      </c>
    </row>
    <row r="30" spans="1:2" ht="24">
      <c r="A30" s="19" t="s">
        <v>29</v>
      </c>
      <c r="B30" s="15">
        <v>18585.439177169985</v>
      </c>
    </row>
    <row r="31" spans="1:2" ht="24">
      <c r="A31" s="19" t="s">
        <v>30</v>
      </c>
      <c r="B31" s="15">
        <f>B32+B36</f>
        <v>82445.53002397472</v>
      </c>
    </row>
    <row r="32" spans="1:2" ht="12.75">
      <c r="A32" s="20" t="s">
        <v>31</v>
      </c>
      <c r="B32" s="21">
        <f>SUM(B33:B35)</f>
        <v>28668.5</v>
      </c>
    </row>
    <row r="33" spans="1:2" ht="12.75">
      <c r="A33" s="22" t="s">
        <v>32</v>
      </c>
      <c r="B33" s="14">
        <v>23468.25</v>
      </c>
    </row>
    <row r="34" spans="1:2" ht="12.75">
      <c r="A34" s="22" t="s">
        <v>33</v>
      </c>
      <c r="B34" s="14">
        <v>1991.34</v>
      </c>
    </row>
    <row r="35" spans="1:2" ht="12.75">
      <c r="A35" s="22" t="s">
        <v>34</v>
      </c>
      <c r="B35" s="14">
        <v>3208.91</v>
      </c>
    </row>
    <row r="36" spans="1:2" ht="12.75">
      <c r="A36" s="20" t="s">
        <v>35</v>
      </c>
      <c r="B36" s="21">
        <f>SUM(B37:B38)</f>
        <v>53777.030023974716</v>
      </c>
    </row>
    <row r="37" spans="1:2" ht="12.75">
      <c r="A37" s="22" t="s">
        <v>36</v>
      </c>
      <c r="B37" s="14">
        <v>42153.83002397471</v>
      </c>
    </row>
    <row r="38" spans="1:2" ht="12.75">
      <c r="A38" s="22" t="s">
        <v>37</v>
      </c>
      <c r="B38" s="14">
        <v>11623.2</v>
      </c>
    </row>
    <row r="39" spans="1:2" ht="12.75">
      <c r="A39" s="19" t="s">
        <v>38</v>
      </c>
      <c r="B39" s="15">
        <v>14000.17447378086</v>
      </c>
    </row>
    <row r="40" spans="1:2" ht="24">
      <c r="A40" s="19" t="s">
        <v>39</v>
      </c>
      <c r="B40" s="15">
        <v>41530.33220338984</v>
      </c>
    </row>
    <row r="41" spans="1:2" ht="12.75">
      <c r="A41" s="16" t="s">
        <v>40</v>
      </c>
      <c r="B41" s="14">
        <v>2658.2609760343403</v>
      </c>
    </row>
    <row r="42" spans="1:2" ht="12.75">
      <c r="A42" s="13" t="s">
        <v>41</v>
      </c>
      <c r="B42" s="15">
        <f>B41+B40+B39+B31+B30+B19</f>
        <v>249655.72996481665</v>
      </c>
    </row>
    <row r="43" spans="1:2" ht="12.75">
      <c r="A43" s="13" t="s">
        <v>42</v>
      </c>
      <c r="B43" s="15">
        <f>B42*1.18</f>
        <v>294593.76135848364</v>
      </c>
    </row>
    <row r="44" spans="1:2" ht="12.75">
      <c r="A44" s="16" t="s">
        <v>43</v>
      </c>
      <c r="B44" s="14">
        <f>B15+B18-B43</f>
        <v>119422.78960870119</v>
      </c>
    </row>
    <row r="45" spans="1:2" ht="12.75">
      <c r="A45" s="23" t="s">
        <v>44</v>
      </c>
      <c r="B45" s="25"/>
    </row>
    <row r="46" spans="1:2" ht="12.75">
      <c r="A46" s="23" t="s">
        <v>45</v>
      </c>
      <c r="B46" s="24"/>
    </row>
    <row r="47" spans="1:2" ht="12.75">
      <c r="A47" s="26"/>
      <c r="B47" s="24"/>
    </row>
    <row r="48" spans="1:2" ht="12.75">
      <c r="A48" s="27" t="s">
        <v>46</v>
      </c>
      <c r="B48" s="28"/>
    </row>
    <row r="49" spans="1:2" ht="12.75">
      <c r="A49" s="29" t="s">
        <v>47</v>
      </c>
      <c r="B49" s="28">
        <v>252416.68</v>
      </c>
    </row>
    <row r="50" spans="1:2" ht="12.75">
      <c r="A50" s="29" t="s">
        <v>48</v>
      </c>
      <c r="B50" s="28">
        <v>280150.1</v>
      </c>
    </row>
    <row r="51" spans="1:2" ht="12.75">
      <c r="A51" s="29" t="s">
        <v>49</v>
      </c>
      <c r="B51" s="30">
        <f>B49-B50</f>
        <v>-27733.419999999984</v>
      </c>
    </row>
    <row r="52" spans="1:2" ht="12.75">
      <c r="A52" s="29" t="s">
        <v>50</v>
      </c>
      <c r="B52" s="28">
        <v>57081.68</v>
      </c>
    </row>
    <row r="53" spans="1:2" ht="12.75">
      <c r="A53" s="29" t="s">
        <v>51</v>
      </c>
      <c r="B53" s="28">
        <v>67987.83</v>
      </c>
    </row>
    <row r="54" spans="1:2" ht="12.75">
      <c r="A54" s="29" t="s">
        <v>49</v>
      </c>
      <c r="B54" s="30">
        <f>B52-B53</f>
        <v>-10906.150000000001</v>
      </c>
    </row>
    <row r="55" spans="1:2" ht="12.75">
      <c r="A55" s="31"/>
      <c r="B55" s="37"/>
    </row>
    <row r="56" spans="1:2" ht="12.75">
      <c r="A56" s="32" t="s">
        <v>52</v>
      </c>
      <c r="B56" s="37"/>
    </row>
    <row r="57" spans="1:2" ht="12.75">
      <c r="A57" s="32" t="s">
        <v>53</v>
      </c>
      <c r="B57" s="37"/>
    </row>
    <row r="58" spans="1:2" ht="12.75">
      <c r="A58" s="32"/>
      <c r="B58" s="37"/>
    </row>
    <row r="59" ht="12.75">
      <c r="A59" s="32" t="s">
        <v>54</v>
      </c>
    </row>
    <row r="60" ht="12.75">
      <c r="A60" s="34" t="s">
        <v>55</v>
      </c>
    </row>
    <row r="61" ht="12.75">
      <c r="A61" s="3"/>
    </row>
    <row r="62" ht="12.75">
      <c r="A62" s="35" t="s">
        <v>56</v>
      </c>
    </row>
    <row r="63" ht="12.75">
      <c r="A63" s="35" t="s">
        <v>57</v>
      </c>
    </row>
  </sheetData>
  <autoFilter ref="B2:B24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1</cp:lastModifiedBy>
  <dcterms:created xsi:type="dcterms:W3CDTF">2012-03-13T06:14:09Z</dcterms:created>
  <dcterms:modified xsi:type="dcterms:W3CDTF">2012-07-25T05:45:05Z</dcterms:modified>
  <cp:category/>
  <cp:version/>
  <cp:contentType/>
  <cp:contentStatus/>
</cp:coreProperties>
</file>