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33 к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<sst xmlns="http://schemas.openxmlformats.org/spreadsheetml/2006/main" count="68" uniqueCount="67">
  <si>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</si>
  <si>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</si>
  <si>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</si>
  <si>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</si>
  <si>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</si>
  <si>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</si>
  <si>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</si>
  <si>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</si>
  <si>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</si>
  <si>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</si>
  <si>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</si>
  <si>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</si>
  <si>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</si>
  <si>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</si>
  <si>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</si>
  <si>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</si>
  <si>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</si>
  <si>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</si>
  <si>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</si>
  <si>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</si>
  <si>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Итого стоимость услуг  с НДС</t>
  </si>
  <si>
    <t>Сумма,руб.</t>
  </si>
  <si>
    <t>Итого стоимость услуг без НДС</t>
  </si>
  <si>
    <t>Затраты по содержанию лифтов</t>
  </si>
  <si>
    <t>Уборка мусороропровода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</si>
  <si>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</si>
  <si>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</si>
  <si>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</si>
  <si>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</si>
  <si>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</si>
  <si>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</si>
  <si>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</si>
  <si>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</si>
  <si>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</si>
  <si>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</si>
  <si>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</si>
  <si>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</si>
  <si>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</si>
  <si>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</si>
  <si>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</si>
  <si>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</si>
  <si>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</si>
  <si>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</si>
  <si>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</si>
  <si>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</si>
  <si>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</si>
  <si>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Смена труб канализации</t>
  </si>
  <si>
    <t>Ремонт, смена труб</t>
  </si>
  <si>
    <t>Ремонт и смена вентилей, сгонов, фильтров, задвижек ГВС, ХВС</t>
  </si>
  <si>
    <t>Обслуживание насосной станции</t>
  </si>
  <si>
    <t>Замер сопротивления</t>
  </si>
  <si>
    <t>Финансовый результат (перерасход (-), неосвоение (+)</t>
  </si>
  <si>
    <t>Смена, установка замков</t>
  </si>
  <si>
    <t>Промывка мусоропровода</t>
  </si>
  <si>
    <t>Ремонт кровли</t>
  </si>
  <si>
    <t>Ремонт козырька</t>
  </si>
  <si>
    <t>Промывка, опрессовка ЦО</t>
  </si>
  <si>
    <t>Ремонт, смена задвижек, вентилей ЦО</t>
  </si>
  <si>
    <t>Электромонтажные работы</t>
  </si>
  <si>
    <t>Смена светильников</t>
  </si>
  <si>
    <t>Установка, смена электросчетчиков</t>
  </si>
  <si>
    <t>Промывка канализации</t>
  </si>
  <si>
    <t>Смена водомеров</t>
  </si>
  <si>
    <t>Установка повысительной насосной станции</t>
  </si>
  <si>
    <t>Ремонтные работы ИТП</t>
  </si>
  <si>
    <t>Монтаж металлической двери с ЗПУ</t>
  </si>
  <si>
    <t>Пр.Октября,33/1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</si>
</sst>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26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10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 shrinkToFit="1"/>
    </xf>
    <xf numFmtId="0" fontId="20" fillId="0" borderId="0" xfId="54" applyFont="1">
      <alignment/>
      <protection/>
    </xf>
    <xf numFmtId="9" fontId="20" fillId="24" borderId="0" xfId="54" applyNumberFormat="1" applyFont="1" applyFill="1">
      <alignment/>
      <protection/>
    </xf>
    <xf numFmtId="0" fontId="20" fillId="24" borderId="0" xfId="54" applyFont="1" applyFill="1">
      <alignment/>
      <protection/>
    </xf>
    <xf numFmtId="0" fontId="22" fillId="0" borderId="13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Fill="1">
      <alignment/>
      <protection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1"/>
  <sheetViews>
    <sheetView tabSelected="1" workbookViewId="0" topLeftCell="A34">
      <selection activeCell="A48" sqref="A48:IV51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63" t="s">
        <v>0</v>
      </c>
      <c r="B1" s="63"/>
    </row>
    <row r="2" spans="1:2" ht="24" customHeight="1">
      <c r="A2" s="63" t="s">
        <v>25</v>
      </c>
      <c r="B2" s="63"/>
    </row>
    <row r="3" spans="1:2" ht="11.25" customHeight="1">
      <c r="A3" s="11" t="s">
        <v>36</v>
      </c>
      <c r="B3" s="12" t="s">
        <v>66</v>
      </c>
    </row>
    <row r="4" spans="1:2" ht="12.75">
      <c r="A4" s="13" t="s">
        <v>1</v>
      </c>
      <c r="B4" s="14" t="s">
        <v>21</v>
      </c>
    </row>
    <row r="5" spans="1:2" ht="12.75">
      <c r="A5" s="15" t="s">
        <v>12</v>
      </c>
      <c r="B5" s="49">
        <v>16766</v>
      </c>
    </row>
    <row r="6" spans="1:2" ht="12.75">
      <c r="A6" s="16" t="s">
        <v>2</v>
      </c>
      <c r="B6" s="50">
        <v>1665681.52</v>
      </c>
    </row>
    <row r="7" spans="1:2" ht="12.75">
      <c r="A7" s="16" t="s">
        <v>3</v>
      </c>
      <c r="B7" s="50">
        <v>1670599.11</v>
      </c>
    </row>
    <row r="8" spans="1:2" ht="12.75">
      <c r="A8" s="16" t="s">
        <v>4</v>
      </c>
      <c r="B8" s="51">
        <v>63298.86257669995</v>
      </c>
    </row>
    <row r="9" spans="1:5" ht="12.75">
      <c r="A9" s="17" t="s">
        <v>5</v>
      </c>
      <c r="B9" s="51">
        <v>57865.06904933544</v>
      </c>
      <c r="D9" s="5"/>
      <c r="E9" s="5"/>
    </row>
    <row r="10" spans="1:5" ht="12.75">
      <c r="A10" s="16" t="s">
        <v>6</v>
      </c>
      <c r="B10" s="43">
        <v>661.1094991364421</v>
      </c>
      <c r="D10" s="5"/>
      <c r="E10" s="5"/>
    </row>
    <row r="11" spans="1:5" ht="12.75">
      <c r="A11" s="17" t="s">
        <v>7</v>
      </c>
      <c r="B11" s="43">
        <v>580.8792055267702</v>
      </c>
      <c r="D11" s="5"/>
      <c r="E11" s="5"/>
    </row>
    <row r="12" spans="1:5" ht="12.75">
      <c r="A12" s="16" t="s">
        <v>8</v>
      </c>
      <c r="B12" s="52">
        <f>B7+B9+B11</f>
        <v>1729045.0582548624</v>
      </c>
      <c r="D12" s="5"/>
      <c r="E12" s="5"/>
    </row>
    <row r="13" spans="1:5" ht="12.75">
      <c r="A13" s="33" t="s">
        <v>9</v>
      </c>
      <c r="B13" s="52">
        <f>B5+B6+B8+B10-B7-B9-B11</f>
        <v>17362.433820974205</v>
      </c>
      <c r="D13" s="5"/>
      <c r="E13" s="5"/>
    </row>
    <row r="14" spans="1:5" ht="12.75">
      <c r="A14" s="13" t="s">
        <v>10</v>
      </c>
      <c r="B14" s="14" t="s">
        <v>21</v>
      </c>
      <c r="D14" s="1"/>
      <c r="E14" s="1"/>
    </row>
    <row r="15" spans="1:5" ht="12.75">
      <c r="A15" s="18" t="s">
        <v>28</v>
      </c>
      <c r="B15" s="14">
        <v>930124</v>
      </c>
      <c r="D15" s="1"/>
      <c r="E15" s="1"/>
    </row>
    <row r="16" spans="1:5" ht="12.75">
      <c r="A16" s="19" t="s">
        <v>13</v>
      </c>
      <c r="B16" s="20">
        <f>SUM(B17:B35)</f>
        <v>489112.3974576272</v>
      </c>
      <c r="D16" s="1"/>
      <c r="E16" s="1"/>
    </row>
    <row r="17" spans="1:5" ht="12.75">
      <c r="A17" s="38" t="s">
        <v>52</v>
      </c>
      <c r="B17" s="45">
        <v>1205.8220338983053</v>
      </c>
      <c r="D17" s="1"/>
      <c r="E17" s="1"/>
    </row>
    <row r="18" spans="1:5" ht="12.75">
      <c r="A18" s="38" t="s">
        <v>53</v>
      </c>
      <c r="B18" s="45">
        <v>10686.525423728814</v>
      </c>
      <c r="D18" s="1"/>
      <c r="E18" s="1"/>
    </row>
    <row r="19" spans="1:5" ht="12.75">
      <c r="A19" s="38" t="s">
        <v>54</v>
      </c>
      <c r="B19" s="45">
        <v>68998.20338983051</v>
      </c>
      <c r="D19" s="1"/>
      <c r="E19" s="1"/>
    </row>
    <row r="20" spans="1:5" ht="12.75">
      <c r="A20" s="38" t="s">
        <v>55</v>
      </c>
      <c r="B20" s="45">
        <v>33516.32203389831</v>
      </c>
      <c r="D20" s="1"/>
      <c r="E20" s="1"/>
    </row>
    <row r="21" spans="1:5" ht="12.75">
      <c r="A21" s="39" t="s">
        <v>56</v>
      </c>
      <c r="B21" s="45">
        <v>26211.644067796613</v>
      </c>
      <c r="D21" s="1"/>
      <c r="E21" s="1"/>
    </row>
    <row r="22" spans="1:5" ht="12.75">
      <c r="A22" s="39" t="s">
        <v>47</v>
      </c>
      <c r="B22" s="47">
        <v>1766.093220338983</v>
      </c>
      <c r="D22" s="1"/>
      <c r="E22" s="1"/>
    </row>
    <row r="23" spans="1:5" ht="12.75">
      <c r="A23" s="39" t="s">
        <v>48</v>
      </c>
      <c r="B23" s="46">
        <v>7580.076271186441</v>
      </c>
      <c r="D23" s="1"/>
      <c r="E23" s="1"/>
    </row>
    <row r="24" spans="1:5" ht="12.75">
      <c r="A24" s="53" t="s">
        <v>57</v>
      </c>
      <c r="B24" s="45">
        <v>51175.32203389831</v>
      </c>
      <c r="D24" s="1"/>
      <c r="E24" s="1"/>
    </row>
    <row r="25" spans="1:5" ht="12.75">
      <c r="A25" s="53" t="s">
        <v>46</v>
      </c>
      <c r="B25" s="45">
        <v>784.7796610169491</v>
      </c>
      <c r="D25" s="1"/>
      <c r="E25" s="1"/>
    </row>
    <row r="26" spans="1:5" ht="12.75">
      <c r="A26" s="53" t="s">
        <v>58</v>
      </c>
      <c r="B26" s="45">
        <v>5007.4152542372885</v>
      </c>
      <c r="D26" s="1"/>
      <c r="E26" s="1"/>
    </row>
    <row r="27" spans="1:5" ht="12.75">
      <c r="A27" s="53" t="s">
        <v>59</v>
      </c>
      <c r="B27" s="45">
        <v>3882.491525423729</v>
      </c>
      <c r="D27" s="1"/>
      <c r="E27" s="1"/>
    </row>
    <row r="28" spans="1:5" ht="12.75">
      <c r="A28" s="53" t="s">
        <v>60</v>
      </c>
      <c r="B28" s="45">
        <v>1144.1186440677966</v>
      </c>
      <c r="D28" s="1"/>
      <c r="E28" s="1"/>
    </row>
    <row r="29" spans="1:5" ht="12.75">
      <c r="A29" s="39" t="s">
        <v>61</v>
      </c>
      <c r="B29" s="47">
        <v>43836.5</v>
      </c>
      <c r="D29" s="1"/>
      <c r="E29" s="1"/>
    </row>
    <row r="30" spans="1:5" ht="14.25" customHeight="1">
      <c r="A30" s="39" t="s">
        <v>62</v>
      </c>
      <c r="B30" s="44">
        <v>15536.466101694916</v>
      </c>
      <c r="D30" s="1"/>
      <c r="E30" s="1"/>
    </row>
    <row r="31" spans="1:5" ht="12.75">
      <c r="A31" s="40" t="s">
        <v>49</v>
      </c>
      <c r="B31" s="47">
        <v>22868.949152542373</v>
      </c>
      <c r="D31" s="1"/>
      <c r="E31" s="1"/>
    </row>
    <row r="32" spans="1:5" ht="12.75">
      <c r="A32" s="40" t="s">
        <v>50</v>
      </c>
      <c r="B32" s="47">
        <v>17579.569830508477</v>
      </c>
      <c r="D32" s="1"/>
      <c r="E32" s="1"/>
    </row>
    <row r="33" spans="1:5" ht="12.75">
      <c r="A33" s="41" t="s">
        <v>63</v>
      </c>
      <c r="B33" s="47">
        <v>123509.71</v>
      </c>
      <c r="D33" s="1"/>
      <c r="E33" s="1"/>
    </row>
    <row r="34" spans="1:5" ht="12.75">
      <c r="A34" s="42" t="s">
        <v>64</v>
      </c>
      <c r="B34" s="48">
        <f>30360.9988/1.18</f>
        <v>25729.660000000003</v>
      </c>
      <c r="D34" s="1"/>
      <c r="E34" s="1"/>
    </row>
    <row r="35" spans="1:5" s="59" customFormat="1" ht="12">
      <c r="A35" s="57" t="s">
        <v>65</v>
      </c>
      <c r="B35" s="58">
        <f>33149.42/1.18</f>
        <v>28092.728813559323</v>
      </c>
      <c r="D35" s="60"/>
      <c r="E35" s="60"/>
    </row>
    <row r="36" spans="1:2" ht="24">
      <c r="A36" s="21" t="s">
        <v>34</v>
      </c>
      <c r="B36" s="20">
        <v>97837</v>
      </c>
    </row>
    <row r="37" spans="1:2" ht="12.75">
      <c r="A37" s="22" t="s">
        <v>14</v>
      </c>
      <c r="B37" s="20">
        <f>B38+B43</f>
        <v>673769</v>
      </c>
    </row>
    <row r="38" spans="1:2" ht="12.75">
      <c r="A38" s="23" t="s">
        <v>15</v>
      </c>
      <c r="B38" s="24">
        <f>SUM(B39:B42)</f>
        <v>456810</v>
      </c>
    </row>
    <row r="39" spans="1:2" ht="12.75">
      <c r="A39" s="25" t="s">
        <v>11</v>
      </c>
      <c r="B39" s="24">
        <v>51792</v>
      </c>
    </row>
    <row r="40" spans="1:2" ht="12.75">
      <c r="A40" s="26" t="s">
        <v>16</v>
      </c>
      <c r="B40" s="27">
        <v>2222</v>
      </c>
    </row>
    <row r="41" spans="1:2" ht="12.75">
      <c r="A41" s="25" t="s">
        <v>17</v>
      </c>
      <c r="B41" s="24">
        <v>4493</v>
      </c>
    </row>
    <row r="42" spans="1:2" ht="12.75">
      <c r="A42" s="25" t="s">
        <v>23</v>
      </c>
      <c r="B42" s="24">
        <v>398303</v>
      </c>
    </row>
    <row r="43" spans="1:2" ht="12.75">
      <c r="A43" s="23" t="s">
        <v>18</v>
      </c>
      <c r="B43" s="27">
        <f>SUM(B44:B45)</f>
        <v>216959</v>
      </c>
    </row>
    <row r="44" spans="1:2" ht="12.75">
      <c r="A44" s="25" t="s">
        <v>19</v>
      </c>
      <c r="B44" s="24">
        <v>132008</v>
      </c>
    </row>
    <row r="45" spans="1:2" ht="12.75">
      <c r="A45" s="28" t="s">
        <v>24</v>
      </c>
      <c r="B45" s="24">
        <v>84951</v>
      </c>
    </row>
    <row r="46" spans="1:6" ht="12.75">
      <c r="A46" s="29" t="s">
        <v>33</v>
      </c>
      <c r="B46" s="20">
        <v>69049</v>
      </c>
      <c r="D46" s="7">
        <f>(B36+B43+B39)*15.8%</f>
        <v>57920.904</v>
      </c>
      <c r="E46" s="4" t="s">
        <v>27</v>
      </c>
      <c r="F46" s="6"/>
    </row>
    <row r="47" spans="1:2" ht="12.75">
      <c r="A47" s="34" t="s">
        <v>37</v>
      </c>
      <c r="B47" s="20">
        <v>175037.71905084746</v>
      </c>
    </row>
    <row r="48" spans="1:6" s="54" customFormat="1" ht="12.75">
      <c r="A48" s="34" t="s">
        <v>35</v>
      </c>
      <c r="B48" s="20">
        <v>12425</v>
      </c>
      <c r="D48" s="8">
        <f>(B36+B43+B39)*0.03</f>
        <v>10997.64</v>
      </c>
      <c r="E48" s="55" t="s">
        <v>26</v>
      </c>
      <c r="F48" s="56"/>
    </row>
    <row r="49" spans="1:2" ht="12.75">
      <c r="A49" s="31" t="s">
        <v>22</v>
      </c>
      <c r="B49" s="20">
        <f>B47+B46+B37+B36+B16+B48</f>
        <v>1517230.1165084746</v>
      </c>
    </row>
    <row r="50" spans="1:2" ht="12.75">
      <c r="A50" s="31" t="s">
        <v>20</v>
      </c>
      <c r="B50" s="20">
        <f>B49*1.18</f>
        <v>1790331.53748</v>
      </c>
    </row>
    <row r="51" spans="1:2" ht="12.75">
      <c r="A51" s="30" t="s">
        <v>51</v>
      </c>
      <c r="B51" s="35">
        <f>B12+B15-B50</f>
        <v>868837.5207748623</v>
      </c>
    </row>
    <row r="52" spans="1:2" ht="7.5" customHeight="1">
      <c r="A52" s="32"/>
      <c r="B52" s="36"/>
    </row>
    <row r="53" spans="1:2" ht="12.75">
      <c r="A53" s="32"/>
      <c r="B53" s="36"/>
    </row>
    <row r="54" spans="1:2" ht="12.75">
      <c r="A54" s="32"/>
      <c r="B54" s="36"/>
    </row>
    <row r="55" spans="1:2" ht="0.75" customHeight="1">
      <c r="A55" s="32"/>
      <c r="B55" s="36"/>
    </row>
    <row r="56" spans="1:2" ht="12.75">
      <c r="A56" s="61" t="s">
        <v>38</v>
      </c>
      <c r="B56" s="62"/>
    </row>
    <row r="57" spans="1:2" ht="12.75">
      <c r="A57" s="30" t="s">
        <v>41</v>
      </c>
      <c r="B57" s="35">
        <v>602652</v>
      </c>
    </row>
    <row r="58" spans="1:2" ht="12.75">
      <c r="A58" s="30" t="s">
        <v>39</v>
      </c>
      <c r="B58" s="35">
        <v>608669</v>
      </c>
    </row>
    <row r="59" spans="1:2" ht="12.75">
      <c r="A59" s="30" t="s">
        <v>40</v>
      </c>
      <c r="B59" s="35">
        <f>B57-B58</f>
        <v>-6017</v>
      </c>
    </row>
    <row r="60" spans="1:2" ht="3.75" customHeight="1">
      <c r="A60" s="32"/>
      <c r="B60" s="36"/>
    </row>
    <row r="61" spans="1:2" ht="12.75">
      <c r="A61" s="37" t="s">
        <v>29</v>
      </c>
      <c r="B61" s="37"/>
    </row>
    <row r="62" spans="1:2" ht="12.75">
      <c r="A62" s="37" t="s">
        <v>30</v>
      </c>
      <c r="B62" s="37" t="s">
        <v>31</v>
      </c>
    </row>
    <row r="63" spans="1:2" ht="12.75">
      <c r="A63" s="37"/>
      <c r="B63" s="37"/>
    </row>
    <row r="64" spans="1:2" ht="12.75">
      <c r="A64" s="37" t="s">
        <v>32</v>
      </c>
      <c r="B64" s="37"/>
    </row>
    <row r="65" spans="1:2" ht="12.75">
      <c r="A65" s="37" t="s">
        <v>44</v>
      </c>
      <c r="B65" s="37" t="s">
        <v>45</v>
      </c>
    </row>
    <row r="66" spans="1:2" ht="12.75">
      <c r="A66" s="37"/>
      <c r="B66" s="37"/>
    </row>
    <row r="67" spans="1:2" ht="12.75">
      <c r="A67" s="10" t="s">
        <v>42</v>
      </c>
      <c r="B67" s="9"/>
    </row>
    <row r="68" spans="1:2" ht="12.75">
      <c r="A68" s="10" t="s">
        <v>43</v>
      </c>
      <c r="B68" s="9"/>
    </row>
    <row r="69" spans="1:2" ht="12.75">
      <c r="A69" s="10"/>
      <c r="B69" s="9"/>
    </row>
    <row r="70" ht="12.75">
      <c r="A70" s="32"/>
    </row>
    <row r="71" ht="12.75">
      <c r="A71" s="32"/>
    </row>
  </sheetData>
  <mergeCells count="3">
    <mergeCell ref="A56:B56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2012-03-13T07:28:15Z</cp:lastPrinted>
  <dcterms:created xsi:type="dcterms:W3CDTF">2012-01-16T08:50:56Z</dcterms:created>
  <dcterms:modified xsi:type="dcterms:W3CDTF">2012-07-18T05:34:20Z</dcterms:modified>
  <cp:category/>
  <cp:version/>
  <cp:contentType/>
  <cp:contentStatus/>
</cp:coreProperties>
</file>