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 43 к 2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<sst xmlns="http://schemas.openxmlformats.org/spreadsheetml/2006/main" count="69" uniqueCount="67">
  <si>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</si>
  <si>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</si>
  <si>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</si>
  <si>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</si>
  <si>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</si>
  <si>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</si>
  <si>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</si>
  <si>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</si>
  <si>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</si>
  <si>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</si>
  <si>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</si>
  <si>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</si>
  <si>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</si>
  <si>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</si>
  <si>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</si>
  <si>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</si>
  <si>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</si>
  <si>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</si>
  <si>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</si>
  <si>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</si>
  <si>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</si>
  <si>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</si>
  <si>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</si>
  <si>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</si>
  <si>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</si>
  <si>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</si>
  <si>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>Затраты по содержанию лифтов</t>
  </si>
  <si>
    <t>Уборка мусороропровода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</si>
  <si>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</si>
  <si>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</si>
  <si>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</si>
  <si>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Финансовый результат (перерасход (-), неосвоение (+))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</si>
  <si>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</si>
  <si>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</si>
  <si>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</si>
  <si>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</si>
  <si>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</si>
  <si>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</si>
  <si>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</si>
  <si>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</si>
  <si>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</si>
  <si>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</si>
  <si>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</si>
  <si>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</si>
  <si>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</si>
  <si>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</si>
  <si>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</si>
  <si>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</si>
  <si>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</si>
  <si>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</si>
  <si>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</si>
  <si>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</si>
  <si>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>Общестр.работы (ремонт штукатурки, ремонт пола, стен, заделка трещин, ремонт цоколя и проч.)</t>
  </si>
  <si>
    <t>Герметизация межпанельных швов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</si>
  <si>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</si>
  <si>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Ремонт и поверка водомеров</t>
  </si>
  <si>
    <t>Ремонт и смена вентилей, сгонов, фильтров, задвижек ГВС, ХВС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</si>
  <si>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</si>
  <si>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</si>
  <si>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Ямочный ремонт</t>
  </si>
  <si>
    <t>Кронирование деревьев</t>
  </si>
  <si>
    <t>Справочно:</t>
  </si>
  <si>
    <t>Плотницкие работы (смена стекол,ремонт окон,дв. полотен, смена пружин, петель, замков и проч.)</t>
  </si>
  <si>
    <t>Пр.Октября,43/2</t>
  </si>
  <si>
    <t>Текущий ремонт шиферной кровли</t>
  </si>
  <si>
    <t>Формируется резерв денежных средств для проведения  ремонта водосточных труб в 2012 году</t>
  </si>
  <si>
    <t>6. Прочие расходы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</si>
</sst>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9"/>
  <sheetViews>
    <sheetView tabSelected="1" workbookViewId="0" topLeftCell="A22">
      <selection activeCell="A46" sqref="A46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8.28125" style="2" customWidth="1"/>
    <col min="4" max="7" width="9.140625" style="2" hidden="1" customWidth="1"/>
    <col min="8" max="16384" width="9.140625" style="2" customWidth="1"/>
  </cols>
  <sheetData>
    <row r="1" spans="1:2" ht="12.75">
      <c r="A1" s="50" t="s">
        <v>0</v>
      </c>
      <c r="B1" s="50"/>
    </row>
    <row r="2" spans="1:2" ht="24" customHeight="1">
      <c r="A2" s="50" t="s">
        <v>28</v>
      </c>
      <c r="B2" s="50"/>
    </row>
    <row r="3" spans="1:2" ht="11.25" customHeight="1">
      <c r="A3" s="11"/>
      <c r="B3" s="10"/>
    </row>
    <row r="4" spans="1:2" ht="11.25" customHeight="1">
      <c r="A4" s="12" t="s">
        <v>39</v>
      </c>
      <c r="B4" s="13" t="s">
        <v>63</v>
      </c>
    </row>
    <row r="5" spans="1:2" ht="12.75">
      <c r="A5" s="14" t="s">
        <v>1</v>
      </c>
      <c r="B5" s="15" t="s">
        <v>23</v>
      </c>
    </row>
    <row r="6" spans="1:2" ht="12.75">
      <c r="A6" s="16" t="s">
        <v>13</v>
      </c>
      <c r="B6" s="42">
        <v>10856.21</v>
      </c>
    </row>
    <row r="7" spans="1:2" ht="12.75">
      <c r="A7" s="17" t="s">
        <v>2</v>
      </c>
      <c r="B7" s="43">
        <v>478446.66</v>
      </c>
    </row>
    <row r="8" spans="1:2" ht="12.75">
      <c r="A8" s="17" t="s">
        <v>3</v>
      </c>
      <c r="B8" s="43">
        <v>475175.85</v>
      </c>
    </row>
    <row r="9" spans="1:2" ht="12.75">
      <c r="A9" s="17" t="s">
        <v>4</v>
      </c>
      <c r="B9" s="42">
        <v>11098.963730569949</v>
      </c>
    </row>
    <row r="10" spans="1:5" ht="12.75">
      <c r="A10" s="18" t="s">
        <v>5</v>
      </c>
      <c r="B10" s="42">
        <v>10768.52775474957</v>
      </c>
      <c r="D10" s="6"/>
      <c r="E10" s="6"/>
    </row>
    <row r="11" spans="1:5" ht="12.75" hidden="1">
      <c r="A11" s="17" t="s">
        <v>6</v>
      </c>
      <c r="B11" s="42">
        <v>0</v>
      </c>
      <c r="D11" s="6"/>
      <c r="E11" s="6"/>
    </row>
    <row r="12" spans="1:5" ht="12.75" hidden="1">
      <c r="A12" s="18" t="s">
        <v>7</v>
      </c>
      <c r="B12" s="42">
        <v>0</v>
      </c>
      <c r="D12" s="6"/>
      <c r="E12" s="6"/>
    </row>
    <row r="13" spans="1:5" ht="12.75">
      <c r="A13" s="17" t="s">
        <v>8</v>
      </c>
      <c r="B13" s="42">
        <f>B12+B10+B8</f>
        <v>485944.37775474956</v>
      </c>
      <c r="D13" s="6"/>
      <c r="E13" s="6"/>
    </row>
    <row r="14" spans="1:5" ht="12.75">
      <c r="A14" s="36" t="s">
        <v>9</v>
      </c>
      <c r="B14" s="44">
        <f>B7+B9+B11+B6-B13</f>
        <v>14457.455975820369</v>
      </c>
      <c r="D14" s="6"/>
      <c r="E14" s="6"/>
    </row>
    <row r="15" spans="1:5" ht="12.75">
      <c r="A15" s="14" t="s">
        <v>10</v>
      </c>
      <c r="B15" s="15" t="s">
        <v>23</v>
      </c>
      <c r="D15" s="1"/>
      <c r="E15" s="1"/>
    </row>
    <row r="16" spans="1:5" ht="12.75">
      <c r="A16" s="19" t="s">
        <v>32</v>
      </c>
      <c r="B16" s="45">
        <v>144441</v>
      </c>
      <c r="D16" s="1"/>
      <c r="E16" s="1"/>
    </row>
    <row r="17" spans="1:5" ht="12.75">
      <c r="A17" s="20" t="s">
        <v>14</v>
      </c>
      <c r="B17" s="21">
        <f>SUM(B18:B29)</f>
        <v>195854.66949152545</v>
      </c>
      <c r="D17" s="1"/>
      <c r="E17" s="1"/>
    </row>
    <row r="18" spans="1:5" ht="12.75">
      <c r="A18" s="34" t="s">
        <v>64</v>
      </c>
      <c r="B18" s="46">
        <v>75121.3559322034</v>
      </c>
      <c r="D18" s="1"/>
      <c r="E18" s="1"/>
    </row>
    <row r="19" spans="1:5" ht="12.75">
      <c r="A19" s="34" t="s">
        <v>51</v>
      </c>
      <c r="B19" s="46">
        <v>1054.0254237288136</v>
      </c>
      <c r="D19" s="1"/>
      <c r="E19" s="1"/>
    </row>
    <row r="20" spans="1:5" ht="25.5">
      <c r="A20" s="34" t="s">
        <v>62</v>
      </c>
      <c r="B20" s="46">
        <v>7352.5</v>
      </c>
      <c r="D20" s="1"/>
      <c r="E20" s="1"/>
    </row>
    <row r="21" spans="1:5" ht="12" customHeight="1">
      <c r="A21" s="34" t="s">
        <v>52</v>
      </c>
      <c r="B21" s="46">
        <v>7811.635593220339</v>
      </c>
      <c r="D21" s="1"/>
      <c r="E21" s="1"/>
    </row>
    <row r="22" spans="1:5" ht="12.75">
      <c r="A22" s="34" t="s">
        <v>53</v>
      </c>
      <c r="B22" s="46">
        <v>6595.720338983051</v>
      </c>
      <c r="D22" s="1"/>
      <c r="E22" s="1"/>
    </row>
    <row r="23" spans="1:5" ht="25.5">
      <c r="A23" s="37" t="s">
        <v>54</v>
      </c>
      <c r="B23" s="46">
        <v>29765.754237288133</v>
      </c>
      <c r="D23" s="1"/>
      <c r="E23" s="1"/>
    </row>
    <row r="24" spans="1:5" ht="12.75">
      <c r="A24" s="37" t="s">
        <v>55</v>
      </c>
      <c r="B24" s="46">
        <v>2242.2966101694915</v>
      </c>
      <c r="D24" s="1"/>
      <c r="E24" s="1"/>
    </row>
    <row r="25" spans="1:5" ht="12.75">
      <c r="A25" s="37" t="s">
        <v>56</v>
      </c>
      <c r="B25" s="46">
        <v>1717.9745762711866</v>
      </c>
      <c r="D25" s="1"/>
      <c r="E25" s="1"/>
    </row>
    <row r="26" spans="1:5" ht="12.75">
      <c r="A26" s="37" t="s">
        <v>57</v>
      </c>
      <c r="B26" s="46">
        <v>2829.016949152542</v>
      </c>
      <c r="D26" s="1"/>
      <c r="E26" s="1"/>
    </row>
    <row r="27" spans="1:5" ht="12.75">
      <c r="A27" s="35" t="s">
        <v>58</v>
      </c>
      <c r="B27" s="47">
        <v>1797.7542372881355</v>
      </c>
      <c r="D27" s="1"/>
      <c r="E27" s="1"/>
    </row>
    <row r="28" spans="1:5" ht="12.75">
      <c r="A28" s="35" t="s">
        <v>59</v>
      </c>
      <c r="B28" s="47">
        <f>27325.81/1.18</f>
        <v>23157.466101694918</v>
      </c>
      <c r="D28" s="1"/>
      <c r="E28" s="1"/>
    </row>
    <row r="29" spans="1:5" ht="12.75">
      <c r="A29" s="35" t="s">
        <v>60</v>
      </c>
      <c r="B29" s="47">
        <f>42962.82/1.18</f>
        <v>36409.16949152543</v>
      </c>
      <c r="D29" s="1"/>
      <c r="E29" s="1"/>
    </row>
    <row r="30" spans="1:2" ht="24">
      <c r="A30" s="22" t="s">
        <v>38</v>
      </c>
      <c r="B30" s="21">
        <v>49286</v>
      </c>
    </row>
    <row r="31" spans="1:2" ht="12.75">
      <c r="A31" s="23" t="s">
        <v>15</v>
      </c>
      <c r="B31" s="21">
        <f>B32+B38</f>
        <v>104229</v>
      </c>
    </row>
    <row r="32" spans="1:2" ht="12.75">
      <c r="A32" s="24" t="s">
        <v>16</v>
      </c>
      <c r="B32" s="25">
        <f>SUM(B33:B37)</f>
        <v>35395</v>
      </c>
    </row>
    <row r="33" spans="1:2" ht="12.75">
      <c r="A33" s="26" t="s">
        <v>12</v>
      </c>
      <c r="B33" s="25">
        <v>31075</v>
      </c>
    </row>
    <row r="34" spans="1:2" ht="12.75">
      <c r="A34" s="27" t="s">
        <v>17</v>
      </c>
      <c r="B34" s="28">
        <v>2309</v>
      </c>
    </row>
    <row r="35" spans="1:2" ht="12.75">
      <c r="A35" s="26" t="s">
        <v>18</v>
      </c>
      <c r="B35" s="25">
        <v>2011</v>
      </c>
    </row>
    <row r="36" spans="1:2" ht="12.75" hidden="1">
      <c r="A36" s="26" t="s">
        <v>25</v>
      </c>
      <c r="B36" s="25"/>
    </row>
    <row r="37" spans="1:2" ht="12.75" hidden="1">
      <c r="A37" s="26" t="s">
        <v>26</v>
      </c>
      <c r="B37" s="25"/>
    </row>
    <row r="38" spans="1:2" ht="12.75">
      <c r="A38" s="24" t="s">
        <v>19</v>
      </c>
      <c r="B38" s="28">
        <f>SUM(B39:B42)</f>
        <v>68834</v>
      </c>
    </row>
    <row r="39" spans="1:2" ht="12.75">
      <c r="A39" s="26" t="s">
        <v>20</v>
      </c>
      <c r="B39" s="25">
        <v>43817</v>
      </c>
    </row>
    <row r="40" spans="1:2" ht="12.75">
      <c r="A40" s="29" t="s">
        <v>11</v>
      </c>
      <c r="B40" s="25">
        <v>9466</v>
      </c>
    </row>
    <row r="41" spans="1:2" ht="12.75" hidden="1">
      <c r="A41" s="29" t="s">
        <v>27</v>
      </c>
      <c r="B41" s="25"/>
    </row>
    <row r="42" spans="1:2" ht="12.75">
      <c r="A42" s="26" t="s">
        <v>21</v>
      </c>
      <c r="B42" s="25">
        <v>15551</v>
      </c>
    </row>
    <row r="43" spans="1:6" ht="12.75">
      <c r="A43" s="30" t="s">
        <v>37</v>
      </c>
      <c r="B43" s="21">
        <v>22238</v>
      </c>
      <c r="D43" s="8">
        <f>(B30+B38+B33)*15.8%</f>
        <v>23572.81</v>
      </c>
      <c r="E43" s="4" t="s">
        <v>30</v>
      </c>
      <c r="F43" s="7"/>
    </row>
    <row r="44" spans="1:2" ht="12.75">
      <c r="A44" s="38" t="s">
        <v>40</v>
      </c>
      <c r="B44" s="21">
        <v>50277.44562711864</v>
      </c>
    </row>
    <row r="45" spans="1:6" ht="12.75">
      <c r="A45" s="31" t="s">
        <v>66</v>
      </c>
      <c r="B45" s="25">
        <v>4222</v>
      </c>
      <c r="D45" s="9">
        <f>(B30+B38+B33)*0.03</f>
        <v>4475.849999999999</v>
      </c>
      <c r="E45" s="5" t="s">
        <v>29</v>
      </c>
      <c r="F45" s="7"/>
    </row>
    <row r="46" spans="1:2" ht="12.75">
      <c r="A46" s="32" t="s">
        <v>24</v>
      </c>
      <c r="B46" s="21">
        <f>B44+B43+B31+B30+B17+B45</f>
        <v>426107.1151186441</v>
      </c>
    </row>
    <row r="47" spans="1:2" ht="12.75">
      <c r="A47" s="32" t="s">
        <v>22</v>
      </c>
      <c r="B47" s="21">
        <f>B46*1.18</f>
        <v>502806.39584</v>
      </c>
    </row>
    <row r="48" spans="1:2" ht="12.75">
      <c r="A48" s="31" t="s">
        <v>31</v>
      </c>
      <c r="B48" s="39">
        <f>B13+B16-B47</f>
        <v>127578.98191474949</v>
      </c>
    </row>
    <row r="49" spans="1:2" ht="7.5" customHeight="1">
      <c r="A49" s="33"/>
      <c r="B49" s="40"/>
    </row>
    <row r="50" spans="1:2" ht="12.75">
      <c r="A50" s="33" t="s">
        <v>61</v>
      </c>
      <c r="B50" s="40"/>
    </row>
    <row r="51" spans="1:2" ht="12.75">
      <c r="A51" s="33" t="s">
        <v>65</v>
      </c>
      <c r="B51" s="40"/>
    </row>
    <row r="52" spans="1:2" ht="8.25" customHeight="1">
      <c r="A52" s="33"/>
      <c r="B52" s="40"/>
    </row>
    <row r="53" spans="1:2" ht="12.75">
      <c r="A53" s="48" t="s">
        <v>41</v>
      </c>
      <c r="B53" s="49"/>
    </row>
    <row r="54" spans="1:2" ht="12.75">
      <c r="A54" s="31" t="s">
        <v>46</v>
      </c>
      <c r="B54" s="39">
        <v>187058.43</v>
      </c>
    </row>
    <row r="55" spans="1:2" ht="12.75">
      <c r="A55" s="31" t="s">
        <v>42</v>
      </c>
      <c r="B55" s="39">
        <v>319639.94</v>
      </c>
    </row>
    <row r="56" spans="1:2" ht="12.75">
      <c r="A56" s="31" t="s">
        <v>43</v>
      </c>
      <c r="B56" s="39">
        <f>B54-B55</f>
        <v>-132581.51</v>
      </c>
    </row>
    <row r="57" spans="1:2" ht="12.75">
      <c r="A57" s="31" t="s">
        <v>45</v>
      </c>
      <c r="B57" s="39">
        <v>195719.18</v>
      </c>
    </row>
    <row r="58" spans="1:2" ht="12.75">
      <c r="A58" s="31" t="s">
        <v>44</v>
      </c>
      <c r="B58" s="39">
        <v>276535.6</v>
      </c>
    </row>
    <row r="59" spans="1:2" ht="12.75">
      <c r="A59" s="31" t="s">
        <v>43</v>
      </c>
      <c r="B59" s="39">
        <f>B57-B58</f>
        <v>-80816.41999999998</v>
      </c>
    </row>
    <row r="60" spans="1:2" ht="11.25" customHeight="1">
      <c r="A60" s="33"/>
      <c r="B60" s="40"/>
    </row>
    <row r="61" spans="1:2" ht="12.75">
      <c r="A61" s="41" t="s">
        <v>33</v>
      </c>
      <c r="B61" s="41"/>
    </row>
    <row r="62" spans="1:2" ht="12.75">
      <c r="A62" s="41" t="s">
        <v>34</v>
      </c>
      <c r="B62" s="41" t="s">
        <v>35</v>
      </c>
    </row>
    <row r="63" spans="1:2" ht="12.75">
      <c r="A63" s="41"/>
      <c r="B63" s="41"/>
    </row>
    <row r="64" spans="1:2" ht="12.75">
      <c r="A64" s="41" t="s">
        <v>36</v>
      </c>
      <c r="B64" s="41"/>
    </row>
    <row r="65" spans="1:2" ht="12.75">
      <c r="A65" s="41" t="s">
        <v>49</v>
      </c>
      <c r="B65" s="41" t="s">
        <v>50</v>
      </c>
    </row>
    <row r="66" spans="1:2" ht="12.75">
      <c r="A66" s="41"/>
      <c r="B66" s="41"/>
    </row>
    <row r="67" spans="1:2" ht="12.75">
      <c r="A67" s="11" t="s">
        <v>47</v>
      </c>
      <c r="B67" s="10"/>
    </row>
    <row r="68" spans="1:2" ht="12.75">
      <c r="A68" s="11" t="s">
        <v>48</v>
      </c>
      <c r="B68" s="10"/>
    </row>
    <row r="69" spans="1:2" ht="12.75">
      <c r="A69" s="11"/>
      <c r="B69" s="10"/>
    </row>
  </sheetData>
  <mergeCells count="3">
    <mergeCell ref="A53:B53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2012-02-29T12:09:13Z</cp:lastPrinted>
  <dcterms:created xsi:type="dcterms:W3CDTF">2012-01-16T08:50:56Z</dcterms:created>
  <dcterms:modified xsi:type="dcterms:W3CDTF">2012-07-18T05:39:50Z</dcterms:modified>
  <cp:category/>
  <cp:version/>
  <cp:contentType/>
  <cp:contentStatus/>
</cp:coreProperties>
</file>