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45 к 2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<sst xmlns="http://schemas.openxmlformats.org/spreadsheetml/2006/main" count="64" uniqueCount="62">
  <si>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</si>
  <si>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</si>
  <si>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</si>
  <si>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</si>
  <si>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</si>
  <si>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</si>
  <si>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</si>
  <si>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</si>
  <si>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</si>
  <si>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</si>
  <si>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</si>
  <si>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</si>
  <si>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</si>
  <si>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</si>
  <si>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</si>
  <si>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</si>
  <si>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</si>
  <si>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</si>
  <si>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</si>
  <si>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</si>
  <si>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</si>
  <si>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</si>
  <si>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</si>
  <si>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</si>
  <si>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</si>
  <si>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</si>
  <si>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</si>
  <si>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</si>
  <si>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Финансовый результат (перерасход (-), неосвоение (+))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</si>
  <si>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</si>
  <si>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</si>
  <si>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</si>
  <si>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</si>
  <si>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</si>
  <si>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</si>
  <si>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</si>
  <si>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</si>
  <si>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</si>
  <si>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</si>
  <si>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</si>
  <si>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</si>
  <si>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</si>
  <si>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</si>
  <si>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</si>
  <si>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</si>
  <si>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</si>
  <si>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</si>
  <si>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</si>
  <si>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Шиферной кровли</t>
  </si>
  <si>
    <t>Очистка кровли, козырьков от снега и наледи</t>
  </si>
  <si>
    <t>Укрепление и замена стропильных ног</t>
  </si>
  <si>
    <t>Общестр.работы (ремонт штукатурки, ремонт пола, стен, заделка трещин, ремонт цоколя и проч.)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</si>
  <si>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</si>
  <si>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смена вентилей, сгонов, фильтров, задвижек ГВС, ХВС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</si>
  <si>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</si>
  <si>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</si>
  <si>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Кронирование деревьев</t>
  </si>
  <si>
    <t>Справочно:</t>
  </si>
  <si>
    <t>В 2012 году произведено снижение объемов работ в связи с перерасходом затрат в 2011 году.</t>
  </si>
  <si>
    <t>Плотницкие работы (смена стекол,ремонт окон,дв. полотен, смена пружин, петель, замков и проч.)</t>
  </si>
  <si>
    <t>Пр.Октября,45/2</t>
  </si>
  <si>
    <t xml:space="preserve">6. Прочие расходы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</si>
</sst>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4"/>
  <sheetViews>
    <sheetView tabSelected="1" workbookViewId="0" topLeftCell="A26">
      <selection activeCell="A41" sqref="A41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2" t="s">
        <v>0</v>
      </c>
      <c r="B1" s="52"/>
    </row>
    <row r="2" spans="1:2" ht="24" customHeight="1">
      <c r="A2" s="52" t="s">
        <v>25</v>
      </c>
      <c r="B2" s="52"/>
    </row>
    <row r="3" spans="1:2" ht="11.25" customHeight="1">
      <c r="A3" s="11"/>
      <c r="B3" s="10"/>
    </row>
    <row r="4" spans="1:2" ht="11.25" customHeight="1">
      <c r="A4" s="12" t="s">
        <v>36</v>
      </c>
      <c r="B4" s="13" t="s">
        <v>60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3">
        <v>2194.3399999999674</v>
      </c>
    </row>
    <row r="7" spans="1:2" ht="12.75">
      <c r="A7" s="17" t="s">
        <v>2</v>
      </c>
      <c r="B7" s="44">
        <v>336737.28</v>
      </c>
    </row>
    <row r="8" spans="1:2" ht="12.75">
      <c r="A8" s="17" t="s">
        <v>3</v>
      </c>
      <c r="B8" s="44">
        <v>325813.12</v>
      </c>
    </row>
    <row r="9" spans="1:2" ht="12.75" hidden="1">
      <c r="A9" s="17" t="s">
        <v>4</v>
      </c>
      <c r="B9" s="43">
        <v>0</v>
      </c>
    </row>
    <row r="10" spans="1:5" ht="12.75" hidden="1">
      <c r="A10" s="18" t="s">
        <v>5</v>
      </c>
      <c r="B10" s="43">
        <v>0</v>
      </c>
      <c r="D10" s="6"/>
      <c r="E10" s="6"/>
    </row>
    <row r="11" spans="1:5" ht="12.75">
      <c r="A11" s="17" t="s">
        <v>6</v>
      </c>
      <c r="B11" s="43">
        <v>1060.8</v>
      </c>
      <c r="D11" s="6"/>
      <c r="E11" s="6"/>
    </row>
    <row r="12" spans="1:5" ht="12.75">
      <c r="A12" s="18" t="s">
        <v>7</v>
      </c>
      <c r="B12" s="43">
        <v>641.2435233160621</v>
      </c>
      <c r="D12" s="6"/>
      <c r="E12" s="6"/>
    </row>
    <row r="13" spans="1:5" ht="12.75">
      <c r="A13" s="17" t="s">
        <v>8</v>
      </c>
      <c r="B13" s="43">
        <f>B12+B10+B8</f>
        <v>326454.36352331605</v>
      </c>
      <c r="D13" s="6"/>
      <c r="E13" s="6"/>
    </row>
    <row r="14" spans="1:5" ht="12.75">
      <c r="A14" s="37" t="s">
        <v>9</v>
      </c>
      <c r="B14" s="45">
        <f>B7+B9+B11+B6-B13</f>
        <v>13538.056476683938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29</v>
      </c>
      <c r="B16" s="46">
        <v>-45568</v>
      </c>
      <c r="D16" s="1"/>
      <c r="E16" s="1"/>
    </row>
    <row r="17" spans="1:5" ht="12.75">
      <c r="A17" s="20" t="s">
        <v>14</v>
      </c>
      <c r="B17" s="21">
        <f>SUM(B18:B27)</f>
        <v>202212.33898305087</v>
      </c>
      <c r="D17" s="1"/>
      <c r="E17" s="1"/>
    </row>
    <row r="18" spans="1:5" ht="12.75">
      <c r="A18" s="34" t="s">
        <v>48</v>
      </c>
      <c r="B18" s="47">
        <v>78064.7966101695</v>
      </c>
      <c r="D18" s="1"/>
      <c r="E18" s="1"/>
    </row>
    <row r="19" spans="1:5" ht="12.75">
      <c r="A19" s="35" t="s">
        <v>49</v>
      </c>
      <c r="B19" s="48">
        <v>8113.63559322034</v>
      </c>
      <c r="D19" s="1"/>
      <c r="E19" s="1"/>
    </row>
    <row r="20" spans="1:5" ht="12.75">
      <c r="A20" s="35" t="s">
        <v>50</v>
      </c>
      <c r="B20" s="48">
        <v>5148</v>
      </c>
      <c r="D20" s="1"/>
      <c r="E20" s="1"/>
    </row>
    <row r="21" spans="1:5" ht="25.5">
      <c r="A21" s="35" t="s">
        <v>59</v>
      </c>
      <c r="B21" s="48">
        <v>37429.27966101695</v>
      </c>
      <c r="D21" s="1"/>
      <c r="E21" s="1"/>
    </row>
    <row r="22" spans="1:5" ht="12" customHeight="1">
      <c r="A22" s="35" t="s">
        <v>51</v>
      </c>
      <c r="B22" s="48">
        <v>25432.796610169495</v>
      </c>
      <c r="D22" s="1"/>
      <c r="E22" s="1"/>
    </row>
    <row r="23" spans="1:5" ht="25.5">
      <c r="A23" s="38" t="s">
        <v>52</v>
      </c>
      <c r="B23" s="48">
        <v>13981.06779661017</v>
      </c>
      <c r="D23" s="1"/>
      <c r="E23" s="1"/>
    </row>
    <row r="24" spans="1:5" ht="12.75">
      <c r="A24" s="38" t="s">
        <v>53</v>
      </c>
      <c r="B24" s="48">
        <v>2440.6864406779664</v>
      </c>
      <c r="D24" s="1"/>
      <c r="E24" s="1"/>
    </row>
    <row r="25" spans="1:5" ht="12.75">
      <c r="A25" s="38" t="s">
        <v>54</v>
      </c>
      <c r="B25" s="48">
        <v>2550.0508474576272</v>
      </c>
      <c r="D25" s="1"/>
      <c r="E25" s="1"/>
    </row>
    <row r="26" spans="1:5" ht="12.75">
      <c r="A26" s="36" t="s">
        <v>55</v>
      </c>
      <c r="B26" s="49">
        <v>10948.601694915254</v>
      </c>
      <c r="D26" s="1"/>
      <c r="E26" s="1"/>
    </row>
    <row r="27" spans="1:5" ht="12.75">
      <c r="A27" s="36" t="s">
        <v>56</v>
      </c>
      <c r="B27" s="49">
        <f>21362.04/1.18</f>
        <v>18103.423728813563</v>
      </c>
      <c r="D27" s="1"/>
      <c r="E27" s="1"/>
    </row>
    <row r="28" spans="1:2" ht="24">
      <c r="A28" s="22" t="s">
        <v>35</v>
      </c>
      <c r="B28" s="21">
        <v>37298</v>
      </c>
    </row>
    <row r="29" spans="1:2" ht="12.75">
      <c r="A29" s="23" t="s">
        <v>15</v>
      </c>
      <c r="B29" s="21">
        <f>B30+B34</f>
        <v>111386</v>
      </c>
    </row>
    <row r="30" spans="1:2" ht="12.75">
      <c r="A30" s="24" t="s">
        <v>16</v>
      </c>
      <c r="B30" s="25">
        <f>SUM(B31:B33)</f>
        <v>26504</v>
      </c>
    </row>
    <row r="31" spans="1:2" ht="12.75">
      <c r="A31" s="26" t="s">
        <v>12</v>
      </c>
      <c r="B31" s="25">
        <v>23306</v>
      </c>
    </row>
    <row r="32" spans="1:2" ht="12.75">
      <c r="A32" s="27" t="s">
        <v>17</v>
      </c>
      <c r="B32" s="28">
        <v>1732</v>
      </c>
    </row>
    <row r="33" spans="1:2" ht="12.75">
      <c r="A33" s="26" t="s">
        <v>18</v>
      </c>
      <c r="B33" s="25">
        <v>1466</v>
      </c>
    </row>
    <row r="34" spans="1:2" ht="12.75">
      <c r="A34" s="24" t="s">
        <v>19</v>
      </c>
      <c r="B34" s="28">
        <f>SUM(B35:B37)</f>
        <v>84882</v>
      </c>
    </row>
    <row r="35" spans="1:2" ht="12.75">
      <c r="A35" s="26" t="s">
        <v>20</v>
      </c>
      <c r="B35" s="25">
        <v>73259</v>
      </c>
    </row>
    <row r="36" spans="1:2" ht="12.75">
      <c r="A36" s="29" t="s">
        <v>11</v>
      </c>
      <c r="B36" s="25"/>
    </row>
    <row r="37" spans="1:2" ht="12.75">
      <c r="A37" s="26" t="s">
        <v>21</v>
      </c>
      <c r="B37" s="25">
        <v>11623</v>
      </c>
    </row>
    <row r="38" spans="1:6" ht="12.75">
      <c r="A38" s="30" t="s">
        <v>34</v>
      </c>
      <c r="B38" s="21">
        <v>22015</v>
      </c>
      <c r="D38" s="8">
        <f>(B28+B34+B31)*15.8%</f>
        <v>22986.788</v>
      </c>
      <c r="E38" s="4" t="s">
        <v>27</v>
      </c>
      <c r="F38" s="7"/>
    </row>
    <row r="39" spans="1:2" ht="12.75">
      <c r="A39" s="39" t="s">
        <v>37</v>
      </c>
      <c r="B39" s="21">
        <v>35385.951457627125</v>
      </c>
    </row>
    <row r="40" spans="1:6" ht="12.75">
      <c r="A40" s="31" t="s">
        <v>61</v>
      </c>
      <c r="B40" s="25">
        <v>4184</v>
      </c>
      <c r="D40" s="9">
        <f>(B28+B34+B31)*0.03</f>
        <v>4364.58</v>
      </c>
      <c r="E40" s="5" t="s">
        <v>26</v>
      </c>
      <c r="F40" s="7"/>
    </row>
    <row r="41" spans="1:2" ht="12.75">
      <c r="A41" s="32" t="s">
        <v>24</v>
      </c>
      <c r="B41" s="21">
        <f>B39+B38+B29+B28+B17+B40</f>
        <v>412481.290440678</v>
      </c>
    </row>
    <row r="42" spans="1:2" ht="12.75">
      <c r="A42" s="32" t="s">
        <v>22</v>
      </c>
      <c r="B42" s="21">
        <f>B41*1.18</f>
        <v>486727.92272000003</v>
      </c>
    </row>
    <row r="43" spans="1:2" ht="12.75">
      <c r="A43" s="31" t="s">
        <v>28</v>
      </c>
      <c r="B43" s="40">
        <f>B13+B16-B42</f>
        <v>-205841.559196684</v>
      </c>
    </row>
    <row r="44" spans="1:2" ht="7.5" customHeight="1">
      <c r="A44" s="33"/>
      <c r="B44" s="41"/>
    </row>
    <row r="45" spans="1:2" ht="12.75">
      <c r="A45" s="33" t="s">
        <v>57</v>
      </c>
      <c r="B45" s="41"/>
    </row>
    <row r="46" spans="1:2" ht="12.75">
      <c r="A46" s="33" t="s">
        <v>58</v>
      </c>
      <c r="B46" s="41"/>
    </row>
    <row r="47" spans="1:2" ht="8.25" customHeight="1">
      <c r="A47" s="33"/>
      <c r="B47" s="41"/>
    </row>
    <row r="48" spans="1:2" ht="12.75">
      <c r="A48" s="50" t="s">
        <v>38</v>
      </c>
      <c r="B48" s="51"/>
    </row>
    <row r="49" spans="1:2" ht="12.75">
      <c r="A49" s="31" t="s">
        <v>43</v>
      </c>
      <c r="B49" s="40">
        <v>120957.73</v>
      </c>
    </row>
    <row r="50" spans="1:2" ht="12.75">
      <c r="A50" s="31" t="s">
        <v>39</v>
      </c>
      <c r="B50" s="40">
        <v>157745.58</v>
      </c>
    </row>
    <row r="51" spans="1:2" ht="12.75">
      <c r="A51" s="31" t="s">
        <v>40</v>
      </c>
      <c r="B51" s="40">
        <f>B49-B50</f>
        <v>-36787.84999999999</v>
      </c>
    </row>
    <row r="52" spans="1:2" ht="12.75">
      <c r="A52" s="31" t="s">
        <v>42</v>
      </c>
      <c r="B52" s="40">
        <v>142445.41</v>
      </c>
    </row>
    <row r="53" spans="1:2" ht="12.75">
      <c r="A53" s="31" t="s">
        <v>41</v>
      </c>
      <c r="B53" s="40">
        <v>178121.46</v>
      </c>
    </row>
    <row r="54" spans="1:2" ht="12.75">
      <c r="A54" s="31" t="s">
        <v>40</v>
      </c>
      <c r="B54" s="40">
        <f>B52-B53</f>
        <v>-35676.04999999999</v>
      </c>
    </row>
    <row r="55" spans="1:2" ht="11.25" customHeight="1">
      <c r="A55" s="33"/>
      <c r="B55" s="41"/>
    </row>
    <row r="56" spans="1:2" ht="12.75">
      <c r="A56" s="42" t="s">
        <v>30</v>
      </c>
      <c r="B56" s="42"/>
    </row>
    <row r="57" spans="1:2" ht="12.75">
      <c r="A57" s="42" t="s">
        <v>31</v>
      </c>
      <c r="B57" s="42" t="s">
        <v>32</v>
      </c>
    </row>
    <row r="58" spans="1:2" ht="12.75">
      <c r="A58" s="42"/>
      <c r="B58" s="42"/>
    </row>
    <row r="59" spans="1:2" ht="12.75">
      <c r="A59" s="42" t="s">
        <v>33</v>
      </c>
      <c r="B59" s="42"/>
    </row>
    <row r="60" spans="1:2" ht="12.75">
      <c r="A60" s="42" t="s">
        <v>46</v>
      </c>
      <c r="B60" s="42" t="s">
        <v>47</v>
      </c>
    </row>
    <row r="61" spans="1:2" ht="12.75">
      <c r="A61" s="42"/>
      <c r="B61" s="42"/>
    </row>
    <row r="62" spans="1:2" ht="12.75">
      <c r="A62" s="11" t="s">
        <v>44</v>
      </c>
      <c r="B62" s="10"/>
    </row>
    <row r="63" spans="1:2" ht="12.75">
      <c r="A63" s="11" t="s">
        <v>45</v>
      </c>
      <c r="B63" s="10"/>
    </row>
    <row r="64" spans="1:2" ht="12.75">
      <c r="A64" s="11"/>
      <c r="B64" s="10"/>
    </row>
  </sheetData>
  <mergeCells count="3">
    <mergeCell ref="A48:B48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2012-02-29T12:47:10Z</cp:lastPrinted>
  <dcterms:created xsi:type="dcterms:W3CDTF">2012-01-16T08:50:56Z</dcterms:created>
  <dcterms:modified xsi:type="dcterms:W3CDTF">2012-07-18T05:42:36Z</dcterms:modified>
  <cp:category/>
  <cp:version/>
  <cp:contentType/>
  <cp:contentStatus/>
</cp:coreProperties>
</file>