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6 к 2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<sst xmlns="http://schemas.openxmlformats.org/spreadsheetml/2006/main" count="73" uniqueCount="71">
  <si>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</si>
  <si>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</si>
  <si>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</si>
  <si>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</si>
  <si>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</si>
  <si>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</si>
  <si>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</si>
  <si>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</si>
  <si>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</si>
  <si>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</si>
  <si>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</si>
  <si>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</si>
  <si>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</si>
  <si>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</si>
  <si>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</si>
  <si>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</si>
  <si>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</si>
  <si>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</si>
  <si>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</si>
  <si>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</si>
  <si>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</si>
  <si>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</si>
  <si>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</si>
  <si>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</si>
  <si>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</si>
  <si>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</si>
  <si>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>Затраты по содержанию лифтов</t>
  </si>
  <si>
    <t>Уборка мусороропровода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</si>
  <si>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</si>
  <si>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</si>
  <si>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</si>
  <si>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</si>
  <si>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</si>
  <si>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</si>
  <si>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</si>
  <si>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</si>
  <si>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</si>
  <si>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</si>
  <si>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</si>
  <si>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</si>
  <si>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</si>
  <si>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</si>
  <si>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</si>
  <si>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</si>
  <si>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</si>
  <si>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</si>
  <si>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</si>
  <si>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</si>
  <si>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</si>
  <si>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</si>
  <si>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</si>
  <si>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</si>
  <si>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 xml:space="preserve">Ремонт м/кровли </t>
  </si>
  <si>
    <t>Общестр.работы (ремонт штукатурки, ремонт пола, стен, заделка трещин, ремонт цоколя и проч.)</t>
  </si>
  <si>
    <t>Утепление чердака</t>
  </si>
  <si>
    <t>Ремонт клапана мусоропровода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</si>
  <si>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</si>
  <si>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смена вентилей, сгонов, фильтров, задвижек ГВС, ХВС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</si>
  <si>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</si>
  <si>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</si>
  <si>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Ямочный ремонт</t>
  </si>
  <si>
    <t>Кронирование деревьев</t>
  </si>
  <si>
    <t>Замена металлических дверей</t>
  </si>
  <si>
    <t>Ремонт металлических дверей</t>
  </si>
  <si>
    <t>Обслуживание насосной станции</t>
  </si>
  <si>
    <t>Замер сопротивления</t>
  </si>
  <si>
    <t>Справочно:</t>
  </si>
  <si>
    <t>В 2012 году произведено снижение объемов работ в связи с перерасходом затрат в 2011 году.</t>
  </si>
  <si>
    <t>Плотницкие работы (смена стекол,ремонт окон,дв. полотен, смена пружин, петель, замков и проч.)</t>
  </si>
  <si>
    <t>Финансовый результат (перерасход (-), неосвоение (+)</t>
  </si>
  <si>
    <t>Р.Зорге,36/2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</si>
</sst>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3"/>
  <sheetViews>
    <sheetView tabSelected="1" workbookViewId="0" topLeftCell="A11">
      <selection activeCell="A49" sqref="A49:IV52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1" t="s">
        <v>0</v>
      </c>
      <c r="B1" s="51"/>
    </row>
    <row r="2" spans="1:2" ht="21.75" customHeight="1">
      <c r="A2" s="51" t="s">
        <v>28</v>
      </c>
      <c r="B2" s="51"/>
    </row>
    <row r="3" spans="1:2" ht="11.25" customHeight="1" hidden="1">
      <c r="A3" s="11"/>
      <c r="B3" s="10"/>
    </row>
    <row r="4" spans="1:2" ht="11.25" customHeight="1">
      <c r="A4" s="12" t="s">
        <v>39</v>
      </c>
      <c r="B4" s="13" t="s">
        <v>70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2">
        <v>4387.250000000116</v>
      </c>
    </row>
    <row r="7" spans="1:2" ht="12.75">
      <c r="A7" s="17" t="s">
        <v>2</v>
      </c>
      <c r="B7" s="43">
        <v>455160.18</v>
      </c>
    </row>
    <row r="8" spans="1:2" ht="12.75">
      <c r="A8" s="17" t="s">
        <v>3</v>
      </c>
      <c r="B8" s="43">
        <v>458625.08</v>
      </c>
    </row>
    <row r="9" spans="1:2" ht="12.75" hidden="1">
      <c r="A9" s="17" t="s">
        <v>4</v>
      </c>
      <c r="B9" s="42">
        <v>0</v>
      </c>
    </row>
    <row r="10" spans="1:5" ht="12.75" hidden="1">
      <c r="A10" s="18" t="s">
        <v>5</v>
      </c>
      <c r="B10" s="42">
        <v>0</v>
      </c>
      <c r="D10" s="6"/>
      <c r="E10" s="6"/>
    </row>
    <row r="11" spans="1:5" ht="12.75">
      <c r="A11" s="17" t="s">
        <v>6</v>
      </c>
      <c r="B11" s="42">
        <v>112.75474956822106</v>
      </c>
      <c r="D11" s="6"/>
      <c r="E11" s="6"/>
    </row>
    <row r="12" spans="1:5" ht="12.75">
      <c r="A12" s="18" t="s">
        <v>7</v>
      </c>
      <c r="B12" s="42">
        <v>112.75474956822106</v>
      </c>
      <c r="D12" s="6"/>
      <c r="E12" s="6"/>
    </row>
    <row r="13" spans="1:5" ht="12.75">
      <c r="A13" s="17" t="s">
        <v>8</v>
      </c>
      <c r="B13" s="42">
        <f>B12+B10+B8</f>
        <v>458737.83474956825</v>
      </c>
      <c r="D13" s="6"/>
      <c r="E13" s="6"/>
    </row>
    <row r="14" spans="1:5" ht="12.75">
      <c r="A14" s="36" t="s">
        <v>9</v>
      </c>
      <c r="B14" s="44">
        <f>B7+B9+B11+B6-B13</f>
        <v>922.3500000000931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31</v>
      </c>
      <c r="B16" s="45">
        <v>-22403</v>
      </c>
      <c r="D16" s="1"/>
      <c r="E16" s="1"/>
    </row>
    <row r="17" spans="1:5" ht="12.75">
      <c r="A17" s="20" t="s">
        <v>14</v>
      </c>
      <c r="B17" s="21">
        <f>SUM(B18:B33)</f>
        <v>267643.1284745763</v>
      </c>
      <c r="D17" s="1"/>
      <c r="E17" s="1"/>
    </row>
    <row r="18" spans="1:5" ht="12.75">
      <c r="A18" s="34" t="s">
        <v>51</v>
      </c>
      <c r="B18" s="46">
        <v>534.3474576271186</v>
      </c>
      <c r="D18" s="1"/>
      <c r="E18" s="1"/>
    </row>
    <row r="19" spans="1:5" ht="12.75">
      <c r="A19" s="34" t="s">
        <v>52</v>
      </c>
      <c r="B19" s="46">
        <v>24737</v>
      </c>
      <c r="D19" s="1"/>
      <c r="E19" s="1"/>
    </row>
    <row r="20" spans="1:5" ht="14.25" customHeight="1">
      <c r="A20" s="34" t="s">
        <v>68</v>
      </c>
      <c r="B20" s="46">
        <v>6047.559322033899</v>
      </c>
      <c r="D20" s="1"/>
      <c r="E20" s="1"/>
    </row>
    <row r="21" spans="1:5" ht="12" customHeight="1">
      <c r="A21" s="34" t="s">
        <v>53</v>
      </c>
      <c r="B21" s="46">
        <v>462.228813559322</v>
      </c>
      <c r="D21" s="1"/>
      <c r="E21" s="1"/>
    </row>
    <row r="22" spans="1:5" ht="12.75">
      <c r="A22" s="34" t="s">
        <v>54</v>
      </c>
      <c r="B22" s="46">
        <v>140511.33898305087</v>
      </c>
      <c r="D22" s="1"/>
      <c r="E22" s="1"/>
    </row>
    <row r="23" spans="1:5" ht="12.75">
      <c r="A23" s="34" t="s">
        <v>55</v>
      </c>
      <c r="B23" s="46">
        <v>1174.4237288135594</v>
      </c>
      <c r="D23" s="1"/>
      <c r="E23" s="1"/>
    </row>
    <row r="24" spans="1:5" ht="25.5">
      <c r="A24" s="37" t="s">
        <v>56</v>
      </c>
      <c r="B24" s="46">
        <v>12232.932203389832</v>
      </c>
      <c r="D24" s="1"/>
      <c r="E24" s="1"/>
    </row>
    <row r="25" spans="1:5" ht="12.75">
      <c r="A25" s="37" t="s">
        <v>57</v>
      </c>
      <c r="B25" s="46">
        <v>1348.3474576271187</v>
      </c>
      <c r="D25" s="1"/>
      <c r="E25" s="1"/>
    </row>
    <row r="26" spans="1:5" ht="12.75">
      <c r="A26" s="37" t="s">
        <v>58</v>
      </c>
      <c r="B26" s="46">
        <v>4379.152542372882</v>
      </c>
      <c r="D26" s="1"/>
      <c r="E26" s="1"/>
    </row>
    <row r="27" spans="1:5" ht="12.75">
      <c r="A27" s="35" t="s">
        <v>59</v>
      </c>
      <c r="B27" s="47">
        <v>13453.906779661018</v>
      </c>
      <c r="D27" s="1"/>
      <c r="E27" s="1"/>
    </row>
    <row r="28" spans="1:5" ht="12.75">
      <c r="A28" s="35" t="s">
        <v>60</v>
      </c>
      <c r="B28" s="47">
        <f>10324.35/1.18</f>
        <v>8749.449152542373</v>
      </c>
      <c r="D28" s="1"/>
      <c r="E28" s="1"/>
    </row>
    <row r="29" spans="1:5" ht="12.75">
      <c r="A29" s="35" t="s">
        <v>61</v>
      </c>
      <c r="B29" s="47">
        <f>11516.61/1.18</f>
        <v>9759.838983050848</v>
      </c>
      <c r="D29" s="1"/>
      <c r="E29" s="1"/>
    </row>
    <row r="30" spans="1:5" ht="12.75">
      <c r="A30" s="34" t="s">
        <v>62</v>
      </c>
      <c r="B30" s="48">
        <v>14151.364406779663</v>
      </c>
      <c r="D30" s="1"/>
      <c r="E30" s="1"/>
    </row>
    <row r="31" spans="1:5" ht="12.75">
      <c r="A31" s="34" t="s">
        <v>63</v>
      </c>
      <c r="B31" s="48">
        <v>1463.4237288135594</v>
      </c>
      <c r="D31" s="1"/>
      <c r="E31" s="1"/>
    </row>
    <row r="32" spans="1:5" ht="12.75">
      <c r="A32" s="34" t="s">
        <v>64</v>
      </c>
      <c r="B32" s="48">
        <v>22868.949152542373</v>
      </c>
      <c r="D32" s="1"/>
      <c r="E32" s="1"/>
    </row>
    <row r="33" spans="1:5" ht="12.75">
      <c r="A33" s="34" t="s">
        <v>65</v>
      </c>
      <c r="B33" s="48">
        <v>5768.865762711865</v>
      </c>
      <c r="D33" s="1"/>
      <c r="E33" s="1"/>
    </row>
    <row r="34" spans="1:2" ht="24">
      <c r="A34" s="22" t="s">
        <v>37</v>
      </c>
      <c r="B34" s="21">
        <v>26148</v>
      </c>
    </row>
    <row r="35" spans="1:2" ht="12.75">
      <c r="A35" s="23" t="s">
        <v>15</v>
      </c>
      <c r="B35" s="21">
        <f>B36+B42</f>
        <v>191446</v>
      </c>
    </row>
    <row r="36" spans="1:2" ht="12.75">
      <c r="A36" s="24" t="s">
        <v>16</v>
      </c>
      <c r="B36" s="25">
        <f>SUM(B37:B41)</f>
        <v>86930</v>
      </c>
    </row>
    <row r="37" spans="1:2" ht="12.75">
      <c r="A37" s="26" t="s">
        <v>12</v>
      </c>
      <c r="B37" s="25">
        <v>18127</v>
      </c>
    </row>
    <row r="38" spans="1:2" ht="12.75">
      <c r="A38" s="27" t="s">
        <v>17</v>
      </c>
      <c r="B38" s="28">
        <v>1558</v>
      </c>
    </row>
    <row r="39" spans="1:2" ht="12.75">
      <c r="A39" s="26" t="s">
        <v>18</v>
      </c>
      <c r="B39" s="25">
        <v>1076</v>
      </c>
    </row>
    <row r="40" spans="1:2" ht="12.75">
      <c r="A40" s="26" t="s">
        <v>25</v>
      </c>
      <c r="B40" s="25">
        <v>1496</v>
      </c>
    </row>
    <row r="41" spans="1:2" ht="12.75">
      <c r="A41" s="26" t="s">
        <v>26</v>
      </c>
      <c r="B41" s="25">
        <v>64673</v>
      </c>
    </row>
    <row r="42" spans="1:2" ht="12.75">
      <c r="A42" s="24" t="s">
        <v>19</v>
      </c>
      <c r="B42" s="28">
        <f>SUM(B43:B46)</f>
        <v>104516</v>
      </c>
    </row>
    <row r="43" spans="1:2" ht="12.75">
      <c r="A43" s="26" t="s">
        <v>20</v>
      </c>
      <c r="B43" s="25">
        <v>35009</v>
      </c>
    </row>
    <row r="44" spans="1:2" ht="12.75">
      <c r="A44" s="29" t="s">
        <v>11</v>
      </c>
      <c r="B44" s="25">
        <v>22937</v>
      </c>
    </row>
    <row r="45" spans="1:2" ht="12.75">
      <c r="A45" s="29" t="s">
        <v>27</v>
      </c>
      <c r="B45" s="25">
        <v>37432</v>
      </c>
    </row>
    <row r="46" spans="1:2" ht="12.75">
      <c r="A46" s="26" t="s">
        <v>21</v>
      </c>
      <c r="B46" s="25">
        <v>9138</v>
      </c>
    </row>
    <row r="47" spans="1:6" ht="12.75">
      <c r="A47" s="30" t="s">
        <v>36</v>
      </c>
      <c r="B47" s="21">
        <v>22660</v>
      </c>
      <c r="D47" s="8">
        <f>(B34+B42+B37)*15.8%</f>
        <v>23508.978</v>
      </c>
      <c r="E47" s="4" t="s">
        <v>30</v>
      </c>
      <c r="F47" s="7"/>
    </row>
    <row r="48" spans="1:2" ht="12.75">
      <c r="A48" s="38" t="s">
        <v>40</v>
      </c>
      <c r="B48" s="21">
        <v>47830.39179661017</v>
      </c>
    </row>
    <row r="49" spans="1:6" ht="12.75">
      <c r="A49" s="31" t="s">
        <v>38</v>
      </c>
      <c r="B49" s="25">
        <v>4303</v>
      </c>
      <c r="D49" s="9">
        <f>(B34+B42+B37)*0.03</f>
        <v>4463.73</v>
      </c>
      <c r="E49" s="5" t="s">
        <v>29</v>
      </c>
      <c r="F49" s="7"/>
    </row>
    <row r="50" spans="1:2" ht="12.75">
      <c r="A50" s="32" t="s">
        <v>24</v>
      </c>
      <c r="B50" s="21">
        <f>B48+B47+B35+B34+B17+B49</f>
        <v>560030.5202711865</v>
      </c>
    </row>
    <row r="51" spans="1:2" ht="12.75">
      <c r="A51" s="32" t="s">
        <v>22</v>
      </c>
      <c r="B51" s="21">
        <f>B50*1.18</f>
        <v>660836.01392</v>
      </c>
    </row>
    <row r="52" spans="1:2" ht="12.75">
      <c r="A52" s="31" t="s">
        <v>69</v>
      </c>
      <c r="B52" s="39">
        <f>B13+B16-B51</f>
        <v>-224501.1791704318</v>
      </c>
    </row>
    <row r="53" spans="1:2" ht="7.5" customHeight="1">
      <c r="A53" s="33"/>
      <c r="B53" s="40"/>
    </row>
    <row r="54" spans="1:2" ht="12.75">
      <c r="A54" s="33" t="s">
        <v>66</v>
      </c>
      <c r="B54" s="40"/>
    </row>
    <row r="55" spans="1:2" ht="12.75">
      <c r="A55" s="33" t="s">
        <v>67</v>
      </c>
      <c r="B55" s="40"/>
    </row>
    <row r="56" spans="1:2" ht="8.25" customHeight="1">
      <c r="A56" s="33"/>
      <c r="B56" s="40"/>
    </row>
    <row r="57" spans="1:2" ht="12.75">
      <c r="A57" s="49" t="s">
        <v>41</v>
      </c>
      <c r="B57" s="50"/>
    </row>
    <row r="58" spans="1:2" ht="12.75">
      <c r="A58" s="31" t="s">
        <v>46</v>
      </c>
      <c r="B58" s="39">
        <v>191766.15</v>
      </c>
    </row>
    <row r="59" spans="1:2" ht="12.75">
      <c r="A59" s="31" t="s">
        <v>42</v>
      </c>
      <c r="B59" s="39">
        <v>199856.48</v>
      </c>
    </row>
    <row r="60" spans="1:2" ht="12.75">
      <c r="A60" s="31" t="s">
        <v>43</v>
      </c>
      <c r="B60" s="39">
        <f>B58-B59</f>
        <v>-8090.330000000016</v>
      </c>
    </row>
    <row r="61" spans="1:2" ht="12.75" hidden="1">
      <c r="A61" s="31" t="s">
        <v>45</v>
      </c>
      <c r="B61" s="39"/>
    </row>
    <row r="62" spans="1:2" ht="12.75" hidden="1">
      <c r="A62" s="31" t="s">
        <v>44</v>
      </c>
      <c r="B62" s="39"/>
    </row>
    <row r="63" spans="1:2" ht="12.75" hidden="1">
      <c r="A63" s="31" t="s">
        <v>43</v>
      </c>
      <c r="B63" s="39">
        <f>B61-B62</f>
        <v>0</v>
      </c>
    </row>
    <row r="64" spans="1:2" ht="11.25" customHeight="1">
      <c r="A64" s="33"/>
      <c r="B64" s="40"/>
    </row>
    <row r="65" spans="1:2" ht="12.75">
      <c r="A65" s="41" t="s">
        <v>32</v>
      </c>
      <c r="B65" s="41"/>
    </row>
    <row r="66" spans="1:2" ht="12.75">
      <c r="A66" s="41" t="s">
        <v>33</v>
      </c>
      <c r="B66" s="41" t="s">
        <v>34</v>
      </c>
    </row>
    <row r="67" spans="1:2" ht="12.75">
      <c r="A67" s="41"/>
      <c r="B67" s="41"/>
    </row>
    <row r="68" spans="1:2" ht="12.75">
      <c r="A68" s="41" t="s">
        <v>35</v>
      </c>
      <c r="B68" s="41"/>
    </row>
    <row r="69" spans="1:2" ht="12.75">
      <c r="A69" s="41" t="s">
        <v>49</v>
      </c>
      <c r="B69" s="41" t="s">
        <v>50</v>
      </c>
    </row>
    <row r="70" spans="1:2" ht="12.75">
      <c r="A70" s="41"/>
      <c r="B70" s="41"/>
    </row>
    <row r="71" spans="1:2" ht="12.75">
      <c r="A71" s="11" t="s">
        <v>47</v>
      </c>
      <c r="B71" s="10"/>
    </row>
    <row r="72" spans="1:2" ht="12.75">
      <c r="A72" s="11" t="s">
        <v>48</v>
      </c>
      <c r="B72" s="10"/>
    </row>
    <row r="73" spans="1:2" ht="12.75">
      <c r="A73" s="11"/>
      <c r="B73" s="10"/>
    </row>
  </sheetData>
  <mergeCells count="3">
    <mergeCell ref="A57:B57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2012-03-01T06:16:35Z</cp:lastPrinted>
  <dcterms:created xsi:type="dcterms:W3CDTF">2012-01-16T08:50:56Z</dcterms:created>
  <dcterms:modified xsi:type="dcterms:W3CDTF">2012-07-18T06:26:32Z</dcterms:modified>
  <cp:category/>
  <cp:version/>
  <cp:contentType/>
  <cp:contentStatus/>
</cp:coreProperties>
</file>