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40 к 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<sst xmlns="http://schemas.openxmlformats.org/spreadsheetml/2006/main" count="62" uniqueCount="60">
  <si>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</si>
  <si>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</si>
  <si>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</si>
  <si>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</si>
  <si>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</si>
  <si>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</si>
  <si>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</si>
  <si>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</si>
  <si>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</si>
  <si>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</si>
  <si>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</si>
  <si>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</si>
  <si>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</si>
  <si>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</si>
  <si>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</si>
  <si>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</si>
  <si>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</si>
  <si>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</si>
  <si>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</si>
  <si>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</si>
  <si>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</si>
  <si>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</si>
  <si>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</si>
  <si>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</si>
  <si>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</si>
  <si>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</si>
  <si>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</si>
  <si>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</si>
  <si>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</si>
  <si>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</si>
  <si>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</si>
  <si>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</si>
  <si>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</si>
  <si>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</si>
  <si>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</si>
  <si>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</si>
  <si>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</si>
  <si>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</si>
  <si>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</si>
  <si>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</si>
  <si>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</si>
  <si>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</si>
  <si>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</si>
  <si>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</si>
  <si>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</si>
  <si>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</si>
  <si>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</si>
  <si>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</si>
  <si>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</si>
  <si>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</si>
  <si>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</si>
  <si>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поверка водомеров</t>
  </si>
  <si>
    <t>Благоустройство (уст-ка,ремонт и покраска к/площ,скамеек,урн,б/площ,огражд и т.д.)</t>
  </si>
  <si>
    <t>Кронирование деревьев</t>
  </si>
  <si>
    <t>Замер сопротивления</t>
  </si>
  <si>
    <t>Справочно: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</si>
  <si>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</si>
  <si>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</si>
  <si>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Р.Зорге,40/1</t>
  </si>
  <si>
    <t>Формируется резерв денежных средств для установки повысительного насоса на ГВС и ХВС в 2012 году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</si>
</sst>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2"/>
  <sheetViews>
    <sheetView tabSelected="1" workbookViewId="0" topLeftCell="A1">
      <selection activeCell="A38" sqref="A38:IV41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0" t="s">
        <v>0</v>
      </c>
      <c r="B1" s="50"/>
    </row>
    <row r="2" spans="1:2" ht="24" customHeight="1">
      <c r="A2" s="50" t="s">
        <v>25</v>
      </c>
      <c r="B2" s="50"/>
    </row>
    <row r="3" spans="1:2" ht="11.25" customHeight="1">
      <c r="A3" s="11"/>
      <c r="B3" s="10"/>
    </row>
    <row r="4" spans="1:2" ht="11.25" customHeight="1">
      <c r="A4" s="12" t="s">
        <v>36</v>
      </c>
      <c r="B4" s="13" t="s">
        <v>58</v>
      </c>
    </row>
    <row r="5" spans="1:2" ht="12.75">
      <c r="A5" s="14" t="s">
        <v>1</v>
      </c>
      <c r="B5" s="15" t="s">
        <v>22</v>
      </c>
    </row>
    <row r="6" spans="1:2" ht="12.75">
      <c r="A6" s="16" t="s">
        <v>12</v>
      </c>
      <c r="B6" s="41">
        <v>5469.500000000175</v>
      </c>
    </row>
    <row r="7" spans="1:2" ht="12.75">
      <c r="A7" s="17" t="s">
        <v>2</v>
      </c>
      <c r="B7" s="42">
        <v>460134.12</v>
      </c>
    </row>
    <row r="8" spans="1:2" ht="12.75">
      <c r="A8" s="17" t="s">
        <v>3</v>
      </c>
      <c r="B8" s="42">
        <v>464151.73</v>
      </c>
    </row>
    <row r="9" spans="1:2" ht="12.75" hidden="1">
      <c r="A9" s="17" t="s">
        <v>4</v>
      </c>
      <c r="B9" s="41">
        <v>0</v>
      </c>
    </row>
    <row r="10" spans="1:5" ht="12.75" hidden="1">
      <c r="A10" s="18" t="s">
        <v>5</v>
      </c>
      <c r="B10" s="41">
        <v>0</v>
      </c>
      <c r="D10" s="6"/>
      <c r="E10" s="6"/>
    </row>
    <row r="11" spans="1:5" ht="12.75" hidden="1">
      <c r="A11" s="17" t="s">
        <v>6</v>
      </c>
      <c r="B11" s="41">
        <v>0</v>
      </c>
      <c r="D11" s="6"/>
      <c r="E11" s="6"/>
    </row>
    <row r="12" spans="1:5" ht="12.75" hidden="1">
      <c r="A12" s="18" t="s">
        <v>7</v>
      </c>
      <c r="B12" s="41">
        <v>0</v>
      </c>
      <c r="D12" s="6"/>
      <c r="E12" s="6"/>
    </row>
    <row r="13" spans="1:5" ht="12.75">
      <c r="A13" s="17" t="s">
        <v>8</v>
      </c>
      <c r="B13" s="41">
        <f>B12+B10+B8</f>
        <v>464151.73</v>
      </c>
      <c r="D13" s="6"/>
      <c r="E13" s="6"/>
    </row>
    <row r="14" spans="1:5" ht="12.75">
      <c r="A14" s="35" t="s">
        <v>9</v>
      </c>
      <c r="B14" s="47">
        <f>B7+B9+B11+B6-B13</f>
        <v>1451.8900000001886</v>
      </c>
      <c r="D14" s="6"/>
      <c r="E14" s="6"/>
    </row>
    <row r="15" spans="1:5" ht="12.75">
      <c r="A15" s="14" t="s">
        <v>10</v>
      </c>
      <c r="B15" s="15" t="s">
        <v>22</v>
      </c>
      <c r="D15" s="1"/>
      <c r="E15" s="1"/>
    </row>
    <row r="16" spans="1:5" ht="12.75">
      <c r="A16" s="19" t="s">
        <v>28</v>
      </c>
      <c r="B16" s="43">
        <v>45913</v>
      </c>
      <c r="D16" s="1"/>
      <c r="E16" s="1"/>
    </row>
    <row r="17" spans="1:5" ht="12.75">
      <c r="A17" s="20" t="s">
        <v>13</v>
      </c>
      <c r="B17" s="21">
        <f>SUM(B18:B25)</f>
        <v>76878.26440677966</v>
      </c>
      <c r="D17" s="1"/>
      <c r="E17" s="1"/>
    </row>
    <row r="18" spans="1:5" ht="12.75">
      <c r="A18" s="33" t="s">
        <v>48</v>
      </c>
      <c r="B18" s="44">
        <v>9300.254237288136</v>
      </c>
      <c r="D18" s="1"/>
      <c r="E18" s="1"/>
    </row>
    <row r="19" spans="1:5" ht="14.25" customHeight="1">
      <c r="A19" s="33" t="s">
        <v>56</v>
      </c>
      <c r="B19" s="44">
        <v>2333.2796610169494</v>
      </c>
      <c r="D19" s="1"/>
      <c r="E19" s="1"/>
    </row>
    <row r="20" spans="1:5" ht="12" customHeight="1">
      <c r="A20" s="33" t="s">
        <v>49</v>
      </c>
      <c r="B20" s="44">
        <v>15499.347457627118</v>
      </c>
      <c r="D20" s="1"/>
      <c r="E20" s="1"/>
    </row>
    <row r="21" spans="1:5" ht="25.5">
      <c r="A21" s="36" t="s">
        <v>50</v>
      </c>
      <c r="B21" s="44">
        <v>11772.245762711866</v>
      </c>
      <c r="D21" s="1"/>
      <c r="E21" s="1"/>
    </row>
    <row r="22" spans="1:5" ht="12.75">
      <c r="A22" s="36" t="s">
        <v>51</v>
      </c>
      <c r="B22" s="44">
        <v>2658.533898305085</v>
      </c>
      <c r="D22" s="1"/>
      <c r="E22" s="1"/>
    </row>
    <row r="23" spans="1:5" ht="12.75">
      <c r="A23" s="34" t="s">
        <v>52</v>
      </c>
      <c r="B23" s="45">
        <v>11900.661016949154</v>
      </c>
      <c r="D23" s="1"/>
      <c r="E23" s="1"/>
    </row>
    <row r="24" spans="1:5" ht="12.75">
      <c r="A24" s="34" t="s">
        <v>53</v>
      </c>
      <c r="B24" s="45">
        <f>17543.62/1.18</f>
        <v>14867.474576271186</v>
      </c>
      <c r="D24" s="1"/>
      <c r="E24" s="1"/>
    </row>
    <row r="25" spans="1:5" ht="12.75">
      <c r="A25" s="33" t="s">
        <v>54</v>
      </c>
      <c r="B25" s="46">
        <v>8546.46779661017</v>
      </c>
      <c r="D25" s="1"/>
      <c r="E25" s="1"/>
    </row>
    <row r="26" spans="1:2" ht="24">
      <c r="A26" s="22" t="s">
        <v>34</v>
      </c>
      <c r="B26" s="21">
        <v>46855</v>
      </c>
    </row>
    <row r="27" spans="1:2" ht="12.75">
      <c r="A27" s="23" t="s">
        <v>14</v>
      </c>
      <c r="B27" s="21">
        <f>B28+B33</f>
        <v>105279</v>
      </c>
    </row>
    <row r="28" spans="1:2" ht="12.75">
      <c r="A28" s="24" t="s">
        <v>15</v>
      </c>
      <c r="B28" s="25">
        <f>SUM(B29:B32)</f>
        <v>34108</v>
      </c>
    </row>
    <row r="29" spans="1:2" ht="12.75">
      <c r="A29" s="26" t="s">
        <v>11</v>
      </c>
      <c r="B29" s="25">
        <v>26220</v>
      </c>
    </row>
    <row r="30" spans="1:2" ht="12.75">
      <c r="A30" s="27" t="s">
        <v>16</v>
      </c>
      <c r="B30" s="28">
        <v>2309</v>
      </c>
    </row>
    <row r="31" spans="1:2" ht="12.75">
      <c r="A31" s="26" t="s">
        <v>17</v>
      </c>
      <c r="B31" s="25">
        <v>2482</v>
      </c>
    </row>
    <row r="32" spans="1:2" ht="12.75">
      <c r="A32" s="26" t="s">
        <v>24</v>
      </c>
      <c r="B32" s="25">
        <v>3097</v>
      </c>
    </row>
    <row r="33" spans="1:2" ht="12.75">
      <c r="A33" s="24" t="s">
        <v>18</v>
      </c>
      <c r="B33" s="28">
        <f>SUM(B34:B35)</f>
        <v>71171</v>
      </c>
    </row>
    <row r="34" spans="1:2" ht="12.75">
      <c r="A34" s="26" t="s">
        <v>19</v>
      </c>
      <c r="B34" s="25">
        <v>58105</v>
      </c>
    </row>
    <row r="35" spans="1:2" ht="12.75">
      <c r="A35" s="26" t="s">
        <v>20</v>
      </c>
      <c r="B35" s="25">
        <v>13066</v>
      </c>
    </row>
    <row r="36" spans="1:6" ht="12.75">
      <c r="A36" s="29" t="s">
        <v>33</v>
      </c>
      <c r="B36" s="21">
        <v>21462</v>
      </c>
      <c r="D36" s="8">
        <f>(B26+B33+B29)*15.8%</f>
        <v>22790.868</v>
      </c>
      <c r="E36" s="4" t="s">
        <v>27</v>
      </c>
      <c r="F36" s="7"/>
    </row>
    <row r="37" spans="1:2" ht="12.75">
      <c r="A37" s="37" t="s">
        <v>37</v>
      </c>
      <c r="B37" s="21">
        <v>48353.07701694916</v>
      </c>
    </row>
    <row r="38" spans="1:6" ht="12.75">
      <c r="A38" s="30" t="s">
        <v>35</v>
      </c>
      <c r="B38" s="25">
        <v>4075</v>
      </c>
      <c r="D38" s="9">
        <f>(B26+B33+B29)*0.03</f>
        <v>4327.38</v>
      </c>
      <c r="E38" s="5" t="s">
        <v>26</v>
      </c>
      <c r="F38" s="7"/>
    </row>
    <row r="39" spans="1:2" ht="12.75">
      <c r="A39" s="31" t="s">
        <v>23</v>
      </c>
      <c r="B39" s="21">
        <f>B37+B36+B27+B26+B17+B38</f>
        <v>302902.34142372885</v>
      </c>
    </row>
    <row r="40" spans="1:2" ht="12.75">
      <c r="A40" s="31" t="s">
        <v>21</v>
      </c>
      <c r="B40" s="21">
        <f>B39*1.18</f>
        <v>357424.76288000005</v>
      </c>
    </row>
    <row r="41" spans="1:2" ht="12.75">
      <c r="A41" s="30" t="s">
        <v>57</v>
      </c>
      <c r="B41" s="38">
        <f>B13+B16-B40</f>
        <v>152639.96711999993</v>
      </c>
    </row>
    <row r="42" spans="1:2" ht="7.5" customHeight="1">
      <c r="A42" s="32"/>
      <c r="B42" s="39"/>
    </row>
    <row r="43" spans="1:2" ht="12.75">
      <c r="A43" s="32" t="s">
        <v>55</v>
      </c>
      <c r="B43" s="39"/>
    </row>
    <row r="44" spans="1:2" ht="12.75">
      <c r="A44" s="32" t="s">
        <v>59</v>
      </c>
      <c r="B44" s="39"/>
    </row>
    <row r="45" spans="1:2" ht="8.25" customHeight="1">
      <c r="A45" s="32"/>
      <c r="B45" s="39"/>
    </row>
    <row r="46" spans="1:2" ht="12.75">
      <c r="A46" s="48" t="s">
        <v>38</v>
      </c>
      <c r="B46" s="49"/>
    </row>
    <row r="47" spans="1:2" ht="12.75">
      <c r="A47" s="30" t="s">
        <v>43</v>
      </c>
      <c r="B47" s="38">
        <v>157953.26</v>
      </c>
    </row>
    <row r="48" spans="1:2" ht="12.75">
      <c r="A48" s="30" t="s">
        <v>39</v>
      </c>
      <c r="B48" s="38">
        <v>202941.04</v>
      </c>
    </row>
    <row r="49" spans="1:2" ht="12.75">
      <c r="A49" s="30" t="s">
        <v>40</v>
      </c>
      <c r="B49" s="38">
        <f>B47-B48</f>
        <v>-44987.78</v>
      </c>
    </row>
    <row r="50" spans="1:2" ht="12.75">
      <c r="A50" s="30" t="s">
        <v>42</v>
      </c>
      <c r="B50" s="38">
        <v>119597.95</v>
      </c>
    </row>
    <row r="51" spans="1:2" ht="12.75">
      <c r="A51" s="30" t="s">
        <v>41</v>
      </c>
      <c r="B51" s="38">
        <v>282968.38</v>
      </c>
    </row>
    <row r="52" spans="1:2" ht="12.75">
      <c r="A52" s="30" t="s">
        <v>40</v>
      </c>
      <c r="B52" s="38">
        <f>B50-B51</f>
        <v>-163370.43</v>
      </c>
    </row>
    <row r="53" spans="1:2" ht="11.25" customHeight="1">
      <c r="A53" s="32"/>
      <c r="B53" s="39"/>
    </row>
    <row r="54" spans="1:2" ht="12.75">
      <c r="A54" s="40" t="s">
        <v>29</v>
      </c>
      <c r="B54" s="40"/>
    </row>
    <row r="55" spans="1:2" ht="12.75">
      <c r="A55" s="40" t="s">
        <v>30</v>
      </c>
      <c r="B55" s="40" t="s">
        <v>31</v>
      </c>
    </row>
    <row r="56" spans="1:2" ht="12.75">
      <c r="A56" s="40"/>
      <c r="B56" s="40"/>
    </row>
    <row r="57" spans="1:2" ht="12.75">
      <c r="A57" s="40" t="s">
        <v>32</v>
      </c>
      <c r="B57" s="40"/>
    </row>
    <row r="58" spans="1:2" ht="12.75">
      <c r="A58" s="40" t="s">
        <v>46</v>
      </c>
      <c r="B58" s="40" t="s">
        <v>47</v>
      </c>
    </row>
    <row r="59" spans="1:2" ht="12.75">
      <c r="A59" s="40"/>
      <c r="B59" s="40"/>
    </row>
    <row r="60" spans="1:2" ht="12.75">
      <c r="A60" s="11" t="s">
        <v>44</v>
      </c>
      <c r="B60" s="10"/>
    </row>
    <row r="61" spans="1:2" ht="12.75">
      <c r="A61" s="11" t="s">
        <v>45</v>
      </c>
      <c r="B61" s="10"/>
    </row>
    <row r="62" spans="1:2" ht="12.75">
      <c r="A62" s="11"/>
      <c r="B62" s="10"/>
    </row>
  </sheetData>
  <mergeCells count="3">
    <mergeCell ref="A46:B46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2012-03-01T09:37:17Z</cp:lastPrinted>
  <dcterms:created xsi:type="dcterms:W3CDTF">2012-01-16T08:50:56Z</dcterms:created>
  <dcterms:modified xsi:type="dcterms:W3CDTF">2012-07-18T06:29:24Z</dcterms:modified>
  <cp:category/>
  <cp:version/>
  <cp:contentType/>
  <cp:contentStatus/>
</cp:coreProperties>
</file>