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7170" activeTab="0"/>
  </bookViews>
  <sheets>
    <sheet name="КАд 10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<sst xmlns="http://schemas.openxmlformats.org/spreadsheetml/2006/main" count="60" uniqueCount="58">
  <si>
    <t>Отчет</t>
  </si>
  <si>
    <t xml:space="preserve"> стоимости работ по содержанию и ремонту общедомового имущества  на 2011 год</t>
  </si>
  <si>
    <t>Адрес:</t>
  </si>
  <si>
    <t>Бр.Кадомцевых, 10/1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</si>
  <si>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</si>
  <si>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</si>
  <si>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</si>
  <si>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</si>
  <si>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</si>
  <si>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</si>
  <si>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</si>
  <si>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</si>
  <si>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</si>
  <si>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</si>
  <si>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</si>
  <si>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</si>
  <si>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</si>
  <si>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</si>
  <si>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</si>
  <si>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Подг.к зиме:(промыв,опрес сист.ЦО,рем,смена задвиж,вентил,рад,теплоиз т/п и т.п.)</t>
  </si>
  <si>
    <t>Электромонтажные работы</t>
  </si>
  <si>
    <t>Замер сопротивления изоляции электропроводки</t>
  </si>
  <si>
    <t>Благоустройство (ремонт и устан,ограждений,скамеек,)</t>
  </si>
  <si>
    <t>Кронирование деревьев,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</si>
  <si>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</si>
  <si>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</si>
  <si>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</si>
  <si>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</si>
  <si>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</si>
  <si>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</si>
  <si>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</si>
  <si>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</si>
  <si>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</si>
  <si>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</si>
  <si>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</si>
  <si>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</si>
  <si>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</si>
  <si>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Итого расходов</t>
  </si>
  <si>
    <t>6. Прочие расходы (услуги банка и т.д.)</t>
  </si>
  <si>
    <t xml:space="preserve">Итого стоимость услуг </t>
  </si>
  <si>
    <t>Итого стоимость услуг  с НДС</t>
  </si>
  <si>
    <t>Финансовый результат (перерасход (-), неосвоение (+))</t>
  </si>
  <si>
    <t>Справочно: создан резервный фонд  в сумме 80768 руб на 2012г. на благоустройство придомовой территории</t>
  </si>
  <si>
    <t xml:space="preserve"> в сумме 67970 руб на сантехнические работы.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</si>
  <si>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</si>
  <si>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</si>
  <si>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</si>
  <si>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</si>
  <si>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</si>
  <si>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</si>
  <si>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</si>
  <si>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</si>
  <si>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</si>
  <si>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</si>
  <si>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38"</t>
  </si>
  <si>
    <t>Гареева Г. Н.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</si>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</sst>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54" applyFont="1" applyFill="1" applyAlignment="1">
      <alignment horizontal="center" vertical="top" wrapText="1"/>
      <protection/>
    </xf>
    <xf numFmtId="0" fontId="22" fillId="0" borderId="0" xfId="54" applyFont="1" applyFill="1" applyAlignment="1">
      <alignment horizontal="center"/>
      <protection/>
    </xf>
    <xf numFmtId="0" fontId="22" fillId="0" borderId="0" xfId="54" applyFont="1">
      <alignment/>
      <protection/>
    </xf>
    <xf numFmtId="0" fontId="23" fillId="0" borderId="0" xfId="54" applyFont="1" applyFill="1" applyAlignment="1">
      <alignment horizontal="center" vertical="top" wrapText="1"/>
      <protection/>
    </xf>
    <xf numFmtId="0" fontId="23" fillId="0" borderId="0" xfId="0" applyFont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10" xfId="54" applyFont="1" applyFill="1" applyBorder="1" applyAlignment="1">
      <alignment horizontal="center" vertical="top"/>
      <protection/>
    </xf>
    <xf numFmtId="0" fontId="24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54" applyFont="1" applyFill="1" applyBorder="1" applyAlignment="1">
      <alignment horizontal="left" vertical="top"/>
      <protection/>
    </xf>
    <xf numFmtId="1" fontId="22" fillId="0" borderId="10" xfId="0" applyNumberFormat="1" applyFont="1" applyFill="1" applyBorder="1" applyAlignment="1">
      <alignment horizontal="center"/>
    </xf>
    <xf numFmtId="1" fontId="23" fillId="0" borderId="10" xfId="54" applyNumberFormat="1" applyFont="1" applyFill="1" applyBorder="1" applyAlignment="1">
      <alignment horizontal="left" vertical="top"/>
      <protection/>
    </xf>
    <xf numFmtId="1" fontId="23" fillId="0" borderId="10" xfId="54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0" applyFont="1" applyFill="1" applyBorder="1" applyAlignment="1">
      <alignment/>
    </xf>
    <xf numFmtId="0" fontId="22" fillId="0" borderId="10" xfId="55" applyFont="1" applyFill="1" applyBorder="1" applyAlignment="1">
      <alignment vertical="center"/>
      <protection/>
    </xf>
    <xf numFmtId="1" fontId="23" fillId="0" borderId="10" xfId="54" applyNumberFormat="1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 wrapText="1"/>
      <protection/>
    </xf>
    <xf numFmtId="0" fontId="25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5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3" fillId="0" borderId="10" xfId="54" applyNumberFormat="1" applyFont="1" applyFill="1" applyBorder="1">
      <alignment/>
      <protection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" fontId="23" fillId="0" borderId="10" xfId="54" applyNumberFormat="1" applyFont="1" applyFill="1" applyBorder="1" applyAlignment="1">
      <alignment vertical="top"/>
      <protection/>
    </xf>
    <xf numFmtId="1" fontId="22" fillId="0" borderId="10" xfId="0" applyNumberFormat="1" applyFont="1" applyFill="1" applyBorder="1" applyAlignment="1">
      <alignment horizontal="center"/>
    </xf>
    <xf numFmtId="0" fontId="22" fillId="0" borderId="0" xfId="54" applyFont="1" applyFill="1" applyAlignment="1">
      <alignment vertical="top" wrapText="1"/>
      <protection/>
    </xf>
    <xf numFmtId="0" fontId="22" fillId="0" borderId="10" xfId="54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38\&#1087;&#1086;%20&#1076;&#1086;&#1084;&#1072;&#1084;\&#1044;&#1086;&#1084;.&#1091;&#1095;&#1077;&#1090;%20&#1079;&#1072;%20&#1043;&#1054;&#1044;.2011%2028%20&#1076;&#1086;&#1084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С"/>
      <sheetName val="ГВС"/>
      <sheetName val="Корот"/>
      <sheetName val="Домовой учет 2011(полная форма)"/>
      <sheetName val="Кад 4"/>
      <sheetName val="Кад 6"/>
      <sheetName val="Кад 6-1"/>
      <sheetName val="Кад 6-2"/>
      <sheetName val="Кад 8"/>
      <sheetName val="Кад 10"/>
      <sheetName val="КАд 10-1"/>
      <sheetName val="Кад 10-2"/>
      <sheetName val="КАд 10-3"/>
      <sheetName val="Кад 12"/>
      <sheetName val="Кад 14"/>
      <sheetName val="Кад 16"/>
      <sheetName val="Пр Окт 23"/>
      <sheetName val="23-2"/>
      <sheetName val="Пр Окт 23-2"/>
      <sheetName val="Лист2"/>
      <sheetName val="Пр Окт 23-3"/>
      <sheetName val="Пр Окт 23-5"/>
      <sheetName val="Пр Окт 25"/>
      <sheetName val="Пр Окт 25-1"/>
      <sheetName val="Пр Окт 27"/>
      <sheetName val="Пр Окт 27-2"/>
      <sheetName val="Пр Окт 29"/>
      <sheetName val="Р Зорг 10"/>
      <sheetName val="Р Зорг 12"/>
      <sheetName val="Р Зорг 14"/>
      <sheetName val="Р Зорге 16"/>
      <sheetName val="Р Зорге 18"/>
      <sheetName val="Р Зорге 20"/>
      <sheetName val="Р Зорге 20-1"/>
      <sheetName val="Домовой учет 2011(1 лист)"/>
      <sheetName val="Норма РТР"/>
      <sheetName val="Норма МОП"/>
      <sheetName val="Исх данные"/>
      <sheetName val="НР"/>
      <sheetName val="ТР"/>
      <sheetName val="Смета"/>
      <sheetName val="Себе-ть"/>
      <sheetName val="Б раб вр"/>
      <sheetName val="Домовой учёт (план)"/>
      <sheetName val="Домовой учёт (план 2010)"/>
      <sheetName val="Домовой учёт (титул)"/>
      <sheetName val="Тех.характеристика2"/>
      <sheetName val="Тех характеристика"/>
      <sheetName val="анализ (2)"/>
      <sheetName val="анализ"/>
      <sheetName val="Смета 2012"/>
      <sheetName val="Отклонение"/>
      <sheetName val="Начислено"/>
      <sheetName val="Оплачено"/>
      <sheetName val="Домовой учёт(факт)"/>
      <sheetName val="ОАО"/>
      <sheetName val="элэнергия"/>
      <sheetName val="лифт более 25 лет"/>
      <sheetName val="вент"/>
      <sheetName val="дер"/>
      <sheetName val="ВДГО"/>
      <sheetName val="образец"/>
      <sheetName val="ТО лифт"/>
      <sheetName val="Нормы"/>
      <sheetName val="Старый"/>
    </sheetNames>
    <sheetDataSet>
      <sheetData sheetId="3">
        <row r="32">
          <cell r="H32">
            <v>17701</v>
          </cell>
        </row>
        <row r="33">
          <cell r="H33">
            <v>459046.92</v>
          </cell>
        </row>
        <row r="34">
          <cell r="H34">
            <v>466483.69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466483.69</v>
          </cell>
        </row>
        <row r="40">
          <cell r="H40">
            <v>10264.229999999981</v>
          </cell>
        </row>
        <row r="54">
          <cell r="H54">
            <v>14699.28813559322</v>
          </cell>
        </row>
        <row r="79">
          <cell r="H79">
            <v>6051.06779661017</v>
          </cell>
        </row>
        <row r="83">
          <cell r="H83">
            <v>0</v>
          </cell>
        </row>
        <row r="84">
          <cell r="H84">
            <v>2721.1186440677966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1902.8305084745764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100">
          <cell r="H100">
            <v>26611.745762711867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6007.322033898306</v>
          </cell>
        </row>
        <row r="104">
          <cell r="H104">
            <v>0</v>
          </cell>
        </row>
        <row r="105">
          <cell r="H105">
            <v>0</v>
          </cell>
        </row>
        <row r="107">
          <cell r="H107">
            <v>0</v>
          </cell>
        </row>
        <row r="108">
          <cell r="H108">
            <v>0</v>
          </cell>
        </row>
        <row r="115">
          <cell r="H115">
            <v>9132.244067796611</v>
          </cell>
        </row>
        <row r="124">
          <cell r="H124">
            <v>46517.42530058393</v>
          </cell>
        </row>
        <row r="149">
          <cell r="H149">
            <v>27838.2</v>
          </cell>
        </row>
        <row r="153">
          <cell r="H153">
            <v>2308.8</v>
          </cell>
        </row>
        <row r="162">
          <cell r="H162">
            <v>3453.12</v>
          </cell>
        </row>
        <row r="184">
          <cell r="H184">
            <v>61675.56904145819</v>
          </cell>
        </row>
        <row r="190">
          <cell r="H190">
            <v>0</v>
          </cell>
        </row>
        <row r="195">
          <cell r="H195">
            <v>0</v>
          </cell>
        </row>
        <row r="201">
          <cell r="H201">
            <v>15259.999557798608</v>
          </cell>
        </row>
        <row r="204">
          <cell r="H204">
            <v>41816.89322112317</v>
          </cell>
        </row>
        <row r="211">
          <cell r="H211">
            <v>3293.1039816848684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5">
      <selection activeCell="A30" sqref="A30:IV31"/>
    </sheetView>
  </sheetViews>
  <sheetFormatPr defaultColWidth="9.140625" defaultRowHeight="12.75"/>
  <cols>
    <col min="1" max="1" width="74.8515625" style="39" customWidth="1"/>
    <col min="2" max="2" width="18.57421875" style="2" customWidth="1"/>
    <col min="3" max="16384" width="9.140625" style="3" customWidth="1"/>
  </cols>
  <sheetData>
    <row r="1" ht="12">
      <c r="A1" s="1"/>
    </row>
    <row r="2" ht="12">
      <c r="A2" s="4" t="s">
        <v>0</v>
      </c>
    </row>
    <row r="3" ht="25.5" customHeight="1">
      <c r="A3" s="4" t="s">
        <v>1</v>
      </c>
    </row>
    <row r="4" spans="1:2" s="7" customFormat="1" ht="15.75" customHeight="1">
      <c r="A4" s="5" t="s">
        <v>2</v>
      </c>
      <c r="B4" s="6" t="s">
        <v>3</v>
      </c>
    </row>
    <row r="5" spans="1:2" ht="14.25" customHeight="1">
      <c r="A5" s="8" t="s">
        <v>4</v>
      </c>
      <c r="B5" s="9" t="s">
        <v>5</v>
      </c>
    </row>
    <row r="6" spans="1:2" s="12" customFormat="1" ht="12">
      <c r="A6" s="10" t="s">
        <v>6</v>
      </c>
      <c r="B6" s="11">
        <f>'[1]Домовой учет 2011(полная форма)'!H32</f>
        <v>17701</v>
      </c>
    </row>
    <row r="7" spans="1:2" s="12" customFormat="1" ht="12">
      <c r="A7" s="13" t="s">
        <v>7</v>
      </c>
      <c r="B7" s="11">
        <f>'[1]Домовой учет 2011(полная форма)'!H33</f>
        <v>459046.92</v>
      </c>
    </row>
    <row r="8" spans="1:2" s="12" customFormat="1" ht="12">
      <c r="A8" s="14" t="s">
        <v>8</v>
      </c>
      <c r="B8" s="11">
        <f>'[1]Домовой учет 2011(полная форма)'!H34</f>
        <v>466483.69</v>
      </c>
    </row>
    <row r="9" spans="1:2" s="12" customFormat="1" ht="12" hidden="1">
      <c r="A9" s="13" t="s">
        <v>9</v>
      </c>
      <c r="B9" s="11">
        <f>'[1]Домовой учет 2011(полная форма)'!H35</f>
        <v>0</v>
      </c>
    </row>
    <row r="10" spans="1:2" s="12" customFormat="1" ht="12" hidden="1">
      <c r="A10" s="15" t="s">
        <v>10</v>
      </c>
      <c r="B10" s="11">
        <f>'[1]Домовой учет 2011(полная форма)'!H36</f>
        <v>0</v>
      </c>
    </row>
    <row r="11" spans="1:2" s="12" customFormat="1" ht="12" hidden="1">
      <c r="A11" s="13" t="s">
        <v>11</v>
      </c>
      <c r="B11" s="11">
        <f>'[1]Домовой учет 2011(полная форма)'!H37</f>
        <v>0</v>
      </c>
    </row>
    <row r="12" spans="1:2" s="12" customFormat="1" ht="12" hidden="1">
      <c r="A12" s="15" t="s">
        <v>12</v>
      </c>
      <c r="B12" s="11">
        <f>'[1]Домовой учет 2011(полная форма)'!H38</f>
        <v>0</v>
      </c>
    </row>
    <row r="13" spans="1:2" s="12" customFormat="1" ht="12">
      <c r="A13" s="13" t="s">
        <v>13</v>
      </c>
      <c r="B13" s="11">
        <f>'[1]Домовой учет 2011(полная форма)'!H39</f>
        <v>466483.69</v>
      </c>
    </row>
    <row r="14" spans="1:2" s="12" customFormat="1" ht="12">
      <c r="A14" s="16" t="s">
        <v>14</v>
      </c>
      <c r="B14" s="11">
        <f>'[1]Домовой учет 2011(полная форма)'!H40</f>
        <v>10264.229999999981</v>
      </c>
    </row>
    <row r="15" spans="1:2" ht="12">
      <c r="A15" s="8" t="s">
        <v>15</v>
      </c>
      <c r="B15" s="9" t="s">
        <v>5</v>
      </c>
    </row>
    <row r="16" spans="1:2" ht="12">
      <c r="A16" s="17" t="s">
        <v>16</v>
      </c>
      <c r="B16" s="18">
        <v>56937</v>
      </c>
    </row>
    <row r="17" spans="1:2" ht="12">
      <c r="A17" s="19" t="s">
        <v>17</v>
      </c>
      <c r="B17" s="20">
        <f>SUM(B18:B23)</f>
        <v>67125.61694915255</v>
      </c>
    </row>
    <row r="18" spans="1:2" s="12" customFormat="1" ht="12">
      <c r="A18" s="22" t="s">
        <v>18</v>
      </c>
      <c r="B18" s="18">
        <f>'[1]Домовой учет 2011(полная форма)'!H54</f>
        <v>14699.28813559322</v>
      </c>
    </row>
    <row r="19" spans="1:2" s="12" customFormat="1" ht="12.75" customHeight="1">
      <c r="A19" s="22" t="s">
        <v>19</v>
      </c>
      <c r="B19" s="18">
        <f>'[1]Домовой учет 2011(полная форма)'!H79+'[1]Домовой учет 2011(полная форма)'!H83+'[1]Домовой учет 2011(полная форма)'!H84+'[1]Домовой учет 2011(полная форма)'!H86+'[1]Домовой учет 2011(полная форма)'!H88</f>
        <v>8772.186440677968</v>
      </c>
    </row>
    <row r="20" spans="1:2" s="12" customFormat="1" ht="12">
      <c r="A20" s="22" t="s">
        <v>20</v>
      </c>
      <c r="B20" s="18">
        <f>'[1]Домовой учет 2011(полная форма)'!H87+'[1]Домовой учет 2011(полная форма)'!H89+'[1]Домовой учет 2011(полная форма)'!H90+'[1]Домовой учет 2011(полная форма)'!H91+'[1]Домовой учет 2011(полная форма)'!H94</f>
        <v>1902.8305084745764</v>
      </c>
    </row>
    <row r="21" spans="1:2" s="12" customFormat="1" ht="12">
      <c r="A21" s="23" t="s">
        <v>21</v>
      </c>
      <c r="B21" s="18">
        <f>'[1]Домовой учет 2011(полная форма)'!H115</f>
        <v>9132.244067796611</v>
      </c>
    </row>
    <row r="22" spans="1:2" s="12" customFormat="1" ht="12">
      <c r="A22" s="24" t="s">
        <v>22</v>
      </c>
      <c r="B22" s="18">
        <f>'[1]Домовой учет 2011(полная форма)'!H101+'[1]Домовой учет 2011(полная форма)'!H102+'[1]Домовой учет 2011(полная форма)'!H103+'[1]Домовой учет 2011(полная форма)'!H104+'[1]Домовой учет 2011(полная форма)'!H105+'[1]Домовой учет 2011(полная форма)'!H108</f>
        <v>6007.322033898306</v>
      </c>
    </row>
    <row r="23" spans="1:2" s="12" customFormat="1" ht="12">
      <c r="A23" s="22" t="s">
        <v>23</v>
      </c>
      <c r="B23" s="18">
        <f>'[1]Домовой учет 2011(полная форма)'!H100+'[1]Домовой учет 2011(полная форма)'!H107</f>
        <v>26611.745762711867</v>
      </c>
    </row>
    <row r="24" spans="1:2" ht="15.75" customHeight="1">
      <c r="A24" s="25" t="s">
        <v>24</v>
      </c>
      <c r="B24" s="20">
        <f>'[1]Домовой учет 2011(полная форма)'!H124</f>
        <v>46517.42530058393</v>
      </c>
    </row>
    <row r="25" spans="1:2" ht="12">
      <c r="A25" s="26" t="s">
        <v>25</v>
      </c>
      <c r="B25" s="20">
        <f>B26+B30</f>
        <v>110535.6885992568</v>
      </c>
    </row>
    <row r="26" spans="1:2" ht="12">
      <c r="A26" s="27" t="s">
        <v>26</v>
      </c>
      <c r="B26" s="28">
        <f>SUM(B27:B29)</f>
        <v>33600.12</v>
      </c>
    </row>
    <row r="27" spans="1:2" ht="12">
      <c r="A27" s="29" t="s">
        <v>27</v>
      </c>
      <c r="B27" s="28">
        <f>'[1]Домовой учет 2011(полная форма)'!H149</f>
        <v>27838.2</v>
      </c>
    </row>
    <row r="28" spans="1:2" ht="12">
      <c r="A28" s="30" t="s">
        <v>28</v>
      </c>
      <c r="B28" s="31">
        <f>'[1]Домовой учет 2011(полная форма)'!H153</f>
        <v>2308.8</v>
      </c>
    </row>
    <row r="29" spans="1:2" ht="12">
      <c r="A29" s="29" t="s">
        <v>29</v>
      </c>
      <c r="B29" s="28">
        <f>'[1]Домовой учет 2011(полная форма)'!H162</f>
        <v>3453.12</v>
      </c>
    </row>
    <row r="30" spans="1:2" ht="12">
      <c r="A30" s="27" t="s">
        <v>30</v>
      </c>
      <c r="B30" s="28">
        <f>SUM(B31:B34)</f>
        <v>76935.5685992568</v>
      </c>
    </row>
    <row r="31" spans="1:2" ht="12">
      <c r="A31" s="29" t="s">
        <v>31</v>
      </c>
      <c r="B31" s="31">
        <f>'[1]Домовой учет 2011(полная форма)'!H184</f>
        <v>61675.56904145819</v>
      </c>
    </row>
    <row r="32" spans="1:2" ht="12" hidden="1">
      <c r="A32" s="29" t="s">
        <v>32</v>
      </c>
      <c r="B32" s="28">
        <f>'[1]Домовой учет 2011(полная форма)'!H190</f>
        <v>0</v>
      </c>
    </row>
    <row r="33" spans="1:2" ht="12" hidden="1">
      <c r="A33" s="32" t="s">
        <v>33</v>
      </c>
      <c r="B33" s="28">
        <f>'[1]Домовой учет 2011(полная форма)'!H195</f>
        <v>0</v>
      </c>
    </row>
    <row r="34" spans="1:2" ht="12">
      <c r="A34" s="29" t="s">
        <v>34</v>
      </c>
      <c r="B34" s="28">
        <f>'[1]Домовой учет 2011(полная форма)'!H201</f>
        <v>15259.999557798608</v>
      </c>
    </row>
    <row r="35" spans="1:2" ht="12">
      <c r="A35" s="33" t="s">
        <v>35</v>
      </c>
      <c r="B35" s="20">
        <f>'[1]Домовой учет 2011(полная форма)'!H204</f>
        <v>41816.89322112317</v>
      </c>
    </row>
    <row r="36" spans="1:2" ht="12">
      <c r="A36" s="34" t="s">
        <v>36</v>
      </c>
      <c r="B36" s="20">
        <v>48238.828881355934</v>
      </c>
    </row>
    <row r="37" spans="1:2" ht="12" hidden="1">
      <c r="A37" s="35" t="s">
        <v>37</v>
      </c>
      <c r="B37" s="36">
        <f>B36+B35+B25+B24+B17</f>
        <v>314234.45295147237</v>
      </c>
    </row>
    <row r="38" spans="1:2" ht="12">
      <c r="A38" s="35" t="s">
        <v>38</v>
      </c>
      <c r="B38" s="20">
        <f>'[1]Домовой учет 2011(полная форма)'!H211</f>
        <v>3293.1039816848684</v>
      </c>
    </row>
    <row r="39" spans="1:2" ht="12">
      <c r="A39" s="37" t="s">
        <v>39</v>
      </c>
      <c r="B39" s="20">
        <f>B37+B38</f>
        <v>317527.55693315726</v>
      </c>
    </row>
    <row r="40" spans="1:2" ht="12">
      <c r="A40" s="37" t="s">
        <v>40</v>
      </c>
      <c r="B40" s="20">
        <f>B39*1.18</f>
        <v>374682.5171811255</v>
      </c>
    </row>
    <row r="41" spans="1:2" ht="12">
      <c r="A41" s="23" t="s">
        <v>41</v>
      </c>
      <c r="B41" s="38">
        <f>B13+B16-B40</f>
        <v>148738.17281887447</v>
      </c>
    </row>
    <row r="42" spans="1:2" ht="12">
      <c r="A42" s="43" t="s">
        <v>42</v>
      </c>
      <c r="B42" s="43"/>
    </row>
    <row r="43" ht="12">
      <c r="A43" s="39" t="s">
        <v>43</v>
      </c>
    </row>
    <row r="45" ht="12">
      <c r="A45" s="3"/>
    </row>
    <row r="46" spans="1:2" ht="12">
      <c r="A46" s="21" t="s">
        <v>44</v>
      </c>
      <c r="B46" s="40"/>
    </row>
    <row r="47" spans="1:2" ht="12">
      <c r="A47" s="23" t="s">
        <v>45</v>
      </c>
      <c r="B47" s="18">
        <v>203136.54</v>
      </c>
    </row>
    <row r="48" spans="1:2" ht="16.5" customHeight="1">
      <c r="A48" s="23" t="s">
        <v>46</v>
      </c>
      <c r="B48" s="18">
        <v>203136.54</v>
      </c>
    </row>
    <row r="49" spans="1:2" ht="12">
      <c r="A49" s="23" t="s">
        <v>47</v>
      </c>
      <c r="B49" s="18">
        <f>B47-B48</f>
        <v>0</v>
      </c>
    </row>
    <row r="50" spans="1:2" ht="12">
      <c r="A50" s="23" t="s">
        <v>48</v>
      </c>
      <c r="B50" s="41">
        <v>185626.37</v>
      </c>
    </row>
    <row r="51" spans="1:2" ht="12">
      <c r="A51" s="23" t="s">
        <v>49</v>
      </c>
      <c r="B51" s="41">
        <v>193833.71</v>
      </c>
    </row>
    <row r="52" spans="1:2" ht="12">
      <c r="A52" s="23" t="s">
        <v>47</v>
      </c>
      <c r="B52" s="18">
        <f>B50-B51</f>
        <v>-8207.339999999997</v>
      </c>
    </row>
    <row r="54" ht="12">
      <c r="A54" s="7" t="s">
        <v>50</v>
      </c>
    </row>
    <row r="55" spans="1:2" ht="12">
      <c r="A55" s="7" t="s">
        <v>51</v>
      </c>
      <c r="B55" s="42" t="s">
        <v>52</v>
      </c>
    </row>
    <row r="56" spans="1:2" ht="12">
      <c r="A56" s="7"/>
      <c r="B56" s="42"/>
    </row>
    <row r="57" spans="1:2" ht="12">
      <c r="A57" s="7" t="s">
        <v>53</v>
      </c>
      <c r="B57" s="42"/>
    </row>
    <row r="58" spans="1:2" ht="12">
      <c r="A58" s="7" t="s">
        <v>54</v>
      </c>
      <c r="B58" s="42" t="s">
        <v>55</v>
      </c>
    </row>
    <row r="59" ht="12">
      <c r="A59" s="7"/>
    </row>
    <row r="60" ht="12">
      <c r="A60" s="39" t="s">
        <v>56</v>
      </c>
    </row>
    <row r="61" ht="12">
      <c r="A61" s="39" t="s">
        <v>57</v>
      </c>
    </row>
  </sheetData>
  <mergeCells count="1">
    <mergeCell ref="A42:B42"/>
  </mergeCells>
  <printOptions/>
  <pageMargins left="0.75" right="0.16" top="0.2" bottom="0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2012-03-31T09:01:08Z</dcterms:created>
  <dcterms:modified xsi:type="dcterms:W3CDTF">2012-07-24T03:45:05Z</dcterms:modified>
  <cp:category/>
  <cp:version/>
  <cp:contentType/>
  <cp:contentStatus/>
</cp:coreProperties>
</file>