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'2011'!$B$2:$B$12810</definedName>
  </definedNames>
  <calcPr fullCalcOnLoad="1"/>
</workbook>
</file>

<file path=xl/sharedStrings.xml><?xml version="1.0" encoding="utf-8"?>
<sst xmlns="http://schemas.openxmlformats.org/spreadsheetml/2006/main" count="62" uniqueCount="61">
  <si>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</si>
  <si>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</si>
  <si>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</si>
  <si>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</si>
  <si>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</si>
  <si>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</si>
  <si>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</si>
  <si>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</si>
  <si>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</si>
  <si>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</si>
  <si>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</si>
  <si>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</si>
  <si>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</si>
  <si>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</si>
  <si>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</si>
  <si>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</si>
  <si>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</si>
  <si>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Установка номера дома</t>
  </si>
  <si>
    <t>Демонтаж кладовой</t>
  </si>
  <si>
    <t xml:space="preserve">Огнезащитная обработка </t>
  </si>
  <si>
    <t>Смена трубопровода. стояков ХВС, ГВС, ЦО</t>
  </si>
  <si>
    <t>Смена вентиля  ХВС, ГВС, ЦО</t>
  </si>
  <si>
    <t>Сантехнические работы (утепление труб, укрепление труб, замена насоса и проч.)</t>
  </si>
  <si>
    <t>Установка унитаза</t>
  </si>
  <si>
    <t>Смена (ремонт) задвижки ЦО (ХВС, ГВС )</t>
  </si>
  <si>
    <t>Электромонтажные работы (смена ламп, автоматов)</t>
  </si>
  <si>
    <t>Подготовка к зиме(промывка,опрессовка)</t>
  </si>
  <si>
    <t xml:space="preserve">Замер сопротивления изоляции 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</si>
  <si>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</si>
  <si>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</si>
  <si>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</si>
  <si>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</si>
  <si>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</si>
  <si>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</si>
  <si>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</si>
  <si>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</si>
  <si>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</si>
  <si>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</si>
  <si>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</si>
  <si>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расходов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</si>
  <si>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</si>
  <si>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</si>
  <si>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</si>
  <si>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</si>
  <si>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</si>
  <si>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</si>
  <si>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</si>
  <si>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</si>
  <si>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</si>
  <si>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</si>
  <si>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</si>
  <si>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</si>
  <si>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</si>
  <si>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</si>
  <si>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</si>
  <si>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</si>
  <si>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</si>
  <si>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</si>
  <si>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89</t>
  </si>
  <si>
    <t>Сумма, руб.</t>
  </si>
  <si>
    <t>6.Прочие расходы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</si>
</sst>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0"/>
  <sheetViews>
    <sheetView tabSelected="1" workbookViewId="0" topLeftCell="A31">
      <selection activeCell="A45" sqref="A45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58</v>
      </c>
    </row>
    <row r="5" spans="1:2" ht="12.75">
      <c r="A5" s="5" t="s">
        <v>3</v>
      </c>
      <c r="B5" s="6" t="s">
        <v>59</v>
      </c>
    </row>
    <row r="6" spans="1:2" ht="12.75">
      <c r="A6" s="7" t="s">
        <v>4</v>
      </c>
      <c r="B6" s="6">
        <v>-129.34999999997672</v>
      </c>
    </row>
    <row r="7" spans="1:2" ht="12.75">
      <c r="A7" s="8" t="s">
        <v>5</v>
      </c>
      <c r="B7" s="9">
        <v>373362.13</v>
      </c>
    </row>
    <row r="8" spans="1:2" ht="12.75">
      <c r="A8" s="10" t="s">
        <v>6</v>
      </c>
      <c r="B8" s="9">
        <v>372575.08</v>
      </c>
    </row>
    <row r="9" spans="1:2" ht="12.75">
      <c r="A9" s="7" t="s">
        <v>7</v>
      </c>
      <c r="B9" s="11">
        <v>41546.45941278066</v>
      </c>
    </row>
    <row r="10" spans="1:2" ht="12.75">
      <c r="A10" s="7" t="s">
        <v>8</v>
      </c>
      <c r="B10" s="11">
        <v>34239.73523316062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406814.8152331606</v>
      </c>
    </row>
    <row r="14" spans="1:2" ht="12.75">
      <c r="A14" s="10" t="s">
        <v>12</v>
      </c>
      <c r="B14" s="6">
        <f>B7+B9+B11+B6-B13</f>
        <v>7964.424179620051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-242118.99</v>
      </c>
    </row>
    <row r="17" spans="1:2" ht="12.75">
      <c r="A17" s="14" t="s">
        <v>15</v>
      </c>
      <c r="B17" s="13">
        <f>SUM(B18:B29)</f>
        <v>106347.10500000001</v>
      </c>
    </row>
    <row r="18" spans="1:2" ht="12.75">
      <c r="A18" s="15" t="s">
        <v>16</v>
      </c>
      <c r="B18" s="16">
        <v>3884.1610169491532</v>
      </c>
    </row>
    <row r="19" spans="1:2" ht="12.75">
      <c r="A19" s="15" t="s">
        <v>17</v>
      </c>
      <c r="B19" s="16">
        <v>867.4067796610169</v>
      </c>
    </row>
    <row r="20" spans="1:2" ht="12.75">
      <c r="A20" s="15" t="s">
        <v>18</v>
      </c>
      <c r="B20" s="16">
        <v>945.5593220338983</v>
      </c>
    </row>
    <row r="21" spans="1:2" ht="12.75">
      <c r="A21" s="17" t="s">
        <v>19</v>
      </c>
      <c r="B21" s="16">
        <v>42736.82203389831</v>
      </c>
    </row>
    <row r="22" spans="1:2" ht="12.75">
      <c r="A22" s="15" t="s">
        <v>20</v>
      </c>
      <c r="B22" s="16">
        <v>12126.07627118644</v>
      </c>
    </row>
    <row r="23" spans="1:2" ht="12.75">
      <c r="A23" s="15" t="s">
        <v>21</v>
      </c>
      <c r="B23" s="16">
        <v>391.49152542372883</v>
      </c>
    </row>
    <row r="24" spans="1:2" ht="12.75">
      <c r="A24" s="15" t="s">
        <v>22</v>
      </c>
      <c r="B24" s="16">
        <v>914.5508474576272</v>
      </c>
    </row>
    <row r="25" spans="1:2" ht="12.75">
      <c r="A25" s="15" t="s">
        <v>23</v>
      </c>
      <c r="B25" s="16">
        <v>4729.805084745763</v>
      </c>
    </row>
    <row r="26" spans="1:2" ht="12.75">
      <c r="A26" s="18" t="s">
        <v>24</v>
      </c>
      <c r="B26" s="16">
        <v>14973.533898305086</v>
      </c>
    </row>
    <row r="27" spans="1:2" ht="12.75">
      <c r="A27" s="18" t="s">
        <v>25</v>
      </c>
      <c r="B27" s="16">
        <v>394.49152542372883</v>
      </c>
    </row>
    <row r="28" spans="1:2" ht="12.75">
      <c r="A28" s="20" t="s">
        <v>26</v>
      </c>
      <c r="B28" s="19">
        <v>14367.13559322034</v>
      </c>
    </row>
    <row r="29" spans="1:2" ht="12.75">
      <c r="A29" s="21" t="s">
        <v>27</v>
      </c>
      <c r="B29" s="22">
        <v>10016.071101694915</v>
      </c>
    </row>
    <row r="30" spans="1:2" ht="12.75">
      <c r="A30" s="23" t="s">
        <v>28</v>
      </c>
      <c r="B30" s="13">
        <v>32986.05514614325</v>
      </c>
    </row>
    <row r="31" spans="1:2" ht="12.75">
      <c r="A31" s="14" t="s">
        <v>29</v>
      </c>
      <c r="B31" s="13">
        <f>B32+B36</f>
        <v>108277.21168477545</v>
      </c>
    </row>
    <row r="32" spans="1:2" ht="12.75">
      <c r="A32" s="24" t="s">
        <v>30</v>
      </c>
      <c r="B32" s="25">
        <f>SUM(B33:B35)</f>
        <v>37635.21</v>
      </c>
    </row>
    <row r="33" spans="1:2" ht="12.75">
      <c r="A33" s="26" t="s">
        <v>31</v>
      </c>
      <c r="B33" s="22">
        <v>34474.05</v>
      </c>
    </row>
    <row r="34" spans="1:2" ht="12.75">
      <c r="A34" s="26" t="s">
        <v>32</v>
      </c>
      <c r="B34" s="22">
        <v>2828.28</v>
      </c>
    </row>
    <row r="35" spans="1:2" ht="12.75">
      <c r="A35" s="26" t="s">
        <v>33</v>
      </c>
      <c r="B35" s="22">
        <v>332.88</v>
      </c>
    </row>
    <row r="36" spans="1:2" ht="12.75">
      <c r="A36" s="27" t="s">
        <v>34</v>
      </c>
      <c r="B36" s="25">
        <f>SUM(B37:B38)</f>
        <v>70642.00168477546</v>
      </c>
    </row>
    <row r="37" spans="1:2" ht="12.75">
      <c r="A37" s="26" t="s">
        <v>35</v>
      </c>
      <c r="B37" s="22">
        <v>47837.89315100845</v>
      </c>
    </row>
    <row r="38" spans="1:2" ht="12.75">
      <c r="A38" s="26" t="s">
        <v>36</v>
      </c>
      <c r="B38" s="22">
        <v>22804.108533767012</v>
      </c>
    </row>
    <row r="39" spans="1:2" ht="12.75">
      <c r="A39" s="28" t="s">
        <v>37</v>
      </c>
      <c r="B39" s="29">
        <v>21820.132879285153</v>
      </c>
    </row>
    <row r="40" spans="1:2" ht="12.75">
      <c r="A40" s="28" t="s">
        <v>38</v>
      </c>
      <c r="B40" s="13">
        <v>39234.66450847458</v>
      </c>
    </row>
    <row r="41" spans="1:2" ht="12.75" hidden="1">
      <c r="A41" s="12" t="s">
        <v>39</v>
      </c>
      <c r="B41" s="13">
        <f>B17+B30+B31+B39+B40</f>
        <v>308665.16921867843</v>
      </c>
    </row>
    <row r="42" spans="1:2" ht="12.75">
      <c r="A42" s="26" t="s">
        <v>60</v>
      </c>
      <c r="B42" s="30">
        <v>4008.364848927561</v>
      </c>
    </row>
    <row r="43" spans="1:2" ht="12.75">
      <c r="A43" s="31" t="s">
        <v>40</v>
      </c>
      <c r="B43" s="13">
        <f>B42+B40+B39+B31+B30+B17</f>
        <v>312673.534067606</v>
      </c>
    </row>
    <row r="44" spans="1:2" ht="12.75" hidden="1">
      <c r="A44" s="32" t="s">
        <v>41</v>
      </c>
      <c r="B44" s="22">
        <f>B43*0.18</f>
        <v>56281.23613216907</v>
      </c>
    </row>
    <row r="45" spans="1:2" ht="12.75">
      <c r="A45" s="31" t="s">
        <v>42</v>
      </c>
      <c r="B45" s="13">
        <f>B43+B44</f>
        <v>368954.77019977506</v>
      </c>
    </row>
    <row r="46" spans="1:2" ht="12.75">
      <c r="A46" s="12" t="s">
        <v>43</v>
      </c>
      <c r="B46" s="13">
        <f>B13+B16-B45</f>
        <v>-204258.94496661442</v>
      </c>
    </row>
    <row r="47" spans="1:2" ht="12.75">
      <c r="A47" s="33"/>
      <c r="B47" s="4"/>
    </row>
    <row r="48" spans="1:2" ht="12.75">
      <c r="A48" s="34"/>
      <c r="B48" s="35"/>
    </row>
    <row r="49" spans="1:2" ht="12.75">
      <c r="A49" s="13" t="s">
        <v>44</v>
      </c>
      <c r="B49" s="13"/>
    </row>
    <row r="50" spans="1:2" ht="12.75">
      <c r="A50" s="12" t="s">
        <v>45</v>
      </c>
      <c r="B50" s="13">
        <v>334551.86</v>
      </c>
    </row>
    <row r="51" spans="1:2" ht="12.75">
      <c r="A51" s="12" t="s">
        <v>46</v>
      </c>
      <c r="B51" s="13">
        <v>334551.86</v>
      </c>
    </row>
    <row r="52" spans="1:2" ht="12.75">
      <c r="A52" s="12" t="s">
        <v>47</v>
      </c>
      <c r="B52" s="13">
        <f>B50-B51</f>
        <v>0</v>
      </c>
    </row>
    <row r="53" spans="1:2" ht="12.75">
      <c r="A53" s="12" t="s">
        <v>48</v>
      </c>
      <c r="B53" s="13">
        <v>303782.49</v>
      </c>
    </row>
    <row r="54" spans="1:2" ht="12.75">
      <c r="A54" s="12" t="s">
        <v>49</v>
      </c>
      <c r="B54" s="13">
        <v>445636.38</v>
      </c>
    </row>
    <row r="55" spans="1:2" ht="12.75">
      <c r="A55" s="12" t="s">
        <v>47</v>
      </c>
      <c r="B55" s="13">
        <f>B53-B54</f>
        <v>-141853.89</v>
      </c>
    </row>
    <row r="56" spans="1:2" ht="12.75">
      <c r="A56" s="33"/>
      <c r="B56" s="4"/>
    </row>
    <row r="57" spans="1:2" ht="12.75">
      <c r="A57" s="34" t="s">
        <v>50</v>
      </c>
      <c r="B57" s="35"/>
    </row>
    <row r="58" spans="1:2" ht="12.75">
      <c r="A58" s="34" t="s">
        <v>51</v>
      </c>
      <c r="B58" s="36" t="s">
        <v>52</v>
      </c>
    </row>
    <row r="59" spans="1:2" ht="12.75">
      <c r="A59" s="34"/>
      <c r="B59" s="36"/>
    </row>
    <row r="60" spans="1:2" ht="12.75">
      <c r="A60" s="34" t="s">
        <v>53</v>
      </c>
      <c r="B60" s="36"/>
    </row>
    <row r="61" spans="1:2" ht="12.75">
      <c r="A61" s="34" t="s">
        <v>54</v>
      </c>
      <c r="B61" s="36" t="s">
        <v>55</v>
      </c>
    </row>
    <row r="62" spans="1:2" ht="12.75">
      <c r="A62" s="34"/>
      <c r="B62" s="35"/>
    </row>
    <row r="63" spans="1:2" ht="12.75">
      <c r="A63" s="34" t="s">
        <v>56</v>
      </c>
      <c r="B63" s="35"/>
    </row>
    <row r="64" spans="1:2" ht="12.75">
      <c r="A64" s="34" t="s">
        <v>57</v>
      </c>
      <c r="B64" s="35"/>
    </row>
    <row r="65" spans="1:2" ht="12.75">
      <c r="A65" s="34"/>
      <c r="B65" s="35"/>
    </row>
    <row r="66" spans="1:2" ht="12.75">
      <c r="A66" s="33"/>
      <c r="B66" s="4"/>
    </row>
    <row r="67" spans="1:2" ht="12.75">
      <c r="A67" s="33"/>
      <c r="B67" s="4"/>
    </row>
    <row r="68" spans="1:2" ht="12.75">
      <c r="A68" s="34"/>
      <c r="B68" s="4"/>
    </row>
    <row r="69" spans="1:2" ht="12.75">
      <c r="A69" s="34"/>
      <c r="B69" s="4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4"/>
      <c r="B78" s="35"/>
    </row>
    <row r="79" spans="1:2" ht="12.75">
      <c r="A79" s="37"/>
      <c r="B79" s="35"/>
    </row>
    <row r="80" spans="1:2" ht="12.75">
      <c r="A80" s="37"/>
      <c r="B80" s="35"/>
    </row>
    <row r="81" spans="1:2" ht="12.75">
      <c r="A81" s="33"/>
      <c r="B81" s="4"/>
    </row>
    <row r="82" spans="1:2" ht="12.75">
      <c r="A82" s="38"/>
      <c r="B82" s="39"/>
    </row>
    <row r="83" spans="1:2" ht="12.75">
      <c r="A83" s="38"/>
      <c r="B83" s="39"/>
    </row>
    <row r="12810" ht="12.75">
      <c r="A12810" s="40" t="e">
        <f>#REF!</f>
        <v>#REF!</v>
      </c>
    </row>
  </sheetData>
  <autoFilter ref="B2:B1281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2012-07-18T04:53:59Z</dcterms:modified>
  <cp:category/>
  <cp:version/>
  <cp:contentType/>
  <cp:contentStatus/>
</cp:coreProperties>
</file>