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'2011'!$B$2:$B$12706</definedName>
  </definedNames>
  <calcPr fullCalcOnLoad="1"/>
</workbook>
</file>

<file path=xl/sharedStrings.xml><?xml version="1.0" encoding="utf-8"?>
<sst xmlns="http://schemas.openxmlformats.org/spreadsheetml/2006/main" count="63" uniqueCount="63">
  <si>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</si>
  <si>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</si>
  <si>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</si>
  <si>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</si>
  <si>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</si>
  <si>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</si>
  <si>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</si>
  <si>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</si>
  <si>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</si>
  <si>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</si>
  <si>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</si>
  <si>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</si>
  <si>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</si>
  <si>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</si>
  <si>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</si>
  <si>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</si>
  <si>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</si>
  <si>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</si>
  <si>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Смена трубопровода. стояков ХВС, ГВС, ЦО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</si>
  <si>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</si>
  <si>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</si>
  <si>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</si>
  <si>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</si>
  <si>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</si>
  <si>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</si>
  <si>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</si>
  <si>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</si>
  <si>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</si>
  <si>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</si>
  <si>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</si>
  <si>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</si>
  <si>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</si>
  <si>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</si>
  <si>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</si>
  <si>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</si>
  <si>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</si>
  <si>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</si>
  <si>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</si>
  <si>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</si>
  <si>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</si>
  <si>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</si>
  <si>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</si>
  <si>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</si>
  <si>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</si>
  <si>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</si>
  <si>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</si>
  <si>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</si>
  <si>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лестничной клетки</t>
  </si>
  <si>
    <t>Плотницкие работы (установка замка.)</t>
  </si>
  <si>
    <t>Установка досок обьявлений</t>
  </si>
  <si>
    <t>Ремонт чердачного люка</t>
  </si>
  <si>
    <t>Ремонт (покраска) цоколя</t>
  </si>
  <si>
    <t>Ремонт кровли ( в т.ч кровельные работы, смена водосточн. труб, смена желобов и проч.)</t>
  </si>
  <si>
    <t>Смена вентиля (сгона)   ХВС, ГВС, ЦО</t>
  </si>
  <si>
    <t>Электромонтажные работы (ремонт ВРУ, смена проводки, смена ламп)</t>
  </si>
  <si>
    <t>Ремонт и замена радиаторов</t>
  </si>
  <si>
    <t>Благоустройство (покраска и ремонт метал.ограждений.)</t>
  </si>
  <si>
    <t>Установка (покраска) урн</t>
  </si>
  <si>
    <t>Устройство газона</t>
  </si>
  <si>
    <t>Замена метал. дверей</t>
  </si>
  <si>
    <t>Проект и СМР по установке теплосчетчиков, услуги связи</t>
  </si>
  <si>
    <t>6.Прочие расходы(услуги банка ит.д.)</t>
  </si>
  <si>
    <t>Мингажева 129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</si>
</sst>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181" fontId="1" fillId="0" borderId="1" xfId="0" applyNumberFormat="1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90" fontId="10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1"/>
  <sheetViews>
    <sheetView tabSelected="1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8" sqref="A48:IV48"/>
    </sheetView>
  </sheetViews>
  <sheetFormatPr defaultColWidth="9.140625" defaultRowHeight="12.75"/>
  <cols>
    <col min="1" max="1" width="62.8515625" style="38" customWidth="1"/>
    <col min="2" max="2" width="18.140625" style="38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62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1074.17</v>
      </c>
    </row>
    <row r="7" spans="1:2" ht="12.75">
      <c r="A7" s="8" t="s">
        <v>6</v>
      </c>
      <c r="B7" s="9">
        <v>368960.64</v>
      </c>
    </row>
    <row r="8" spans="1:2" ht="12.75">
      <c r="A8" s="10" t="s">
        <v>7</v>
      </c>
      <c r="B8" s="9">
        <v>373297.91</v>
      </c>
    </row>
    <row r="9" spans="1:2" ht="12.75">
      <c r="A9" s="7" t="s">
        <v>8</v>
      </c>
      <c r="B9" s="11">
        <v>41872.538860103625</v>
      </c>
    </row>
    <row r="10" spans="1:2" ht="12.75">
      <c r="A10" s="7" t="s">
        <v>9</v>
      </c>
      <c r="B10" s="11">
        <v>47976.9470984456</v>
      </c>
    </row>
    <row r="11" spans="1:2" ht="12.75">
      <c r="A11" s="8" t="s">
        <v>10</v>
      </c>
      <c r="B11" s="11">
        <v>990.08</v>
      </c>
    </row>
    <row r="12" spans="1:2" ht="12.75">
      <c r="A12" s="7" t="s">
        <v>11</v>
      </c>
      <c r="B12" s="11">
        <v>610.7081174438688</v>
      </c>
    </row>
    <row r="13" spans="1:2" ht="12.75">
      <c r="A13" s="10" t="s">
        <v>12</v>
      </c>
      <c r="B13" s="6">
        <f>B8+B10+B12</f>
        <v>421885.5652158895</v>
      </c>
    </row>
    <row r="14" spans="1:2" ht="12.75">
      <c r="A14" s="10" t="s">
        <v>13</v>
      </c>
      <c r="B14" s="6">
        <f>B7+B9+B11+B6-B13</f>
        <v>-8988.136355785828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223125.06</v>
      </c>
    </row>
    <row r="17" spans="1:2" ht="12.75">
      <c r="A17" s="14" t="s">
        <v>16</v>
      </c>
      <c r="B17" s="24">
        <f>SUM(B18:B34)</f>
        <v>224971.9576271186</v>
      </c>
    </row>
    <row r="18" spans="1:2" ht="12.75">
      <c r="A18" s="41" t="s">
        <v>47</v>
      </c>
      <c r="B18" s="49">
        <v>140176.9406779661</v>
      </c>
    </row>
    <row r="19" spans="1:2" ht="12.75">
      <c r="A19" s="15" t="s">
        <v>17</v>
      </c>
      <c r="B19" s="16">
        <v>3550.076271186441</v>
      </c>
    </row>
    <row r="20" spans="1:2" ht="12.75">
      <c r="A20" s="15" t="s">
        <v>48</v>
      </c>
      <c r="B20" s="16">
        <v>1297.6440677966102</v>
      </c>
    </row>
    <row r="21" spans="1:2" ht="12.75">
      <c r="A21" s="15" t="s">
        <v>49</v>
      </c>
      <c r="B21" s="16">
        <v>738.8389830508476</v>
      </c>
    </row>
    <row r="22" spans="1:2" ht="12.75">
      <c r="A22" s="15" t="s">
        <v>50</v>
      </c>
      <c r="B22" s="16">
        <v>7924.71186440678</v>
      </c>
    </row>
    <row r="23" spans="1:2" ht="12.75">
      <c r="A23" s="15" t="s">
        <v>51</v>
      </c>
      <c r="B23" s="16">
        <v>6445.0084745762715</v>
      </c>
    </row>
    <row r="24" spans="1:2" ht="22.5">
      <c r="A24" s="17" t="s">
        <v>52</v>
      </c>
      <c r="B24" s="16">
        <v>6610.296610169492</v>
      </c>
    </row>
    <row r="25" spans="1:2" ht="12.75">
      <c r="A25" s="17" t="s">
        <v>18</v>
      </c>
      <c r="B25" s="16">
        <v>3271.4661016949153</v>
      </c>
    </row>
    <row r="26" spans="1:2" ht="12.75">
      <c r="A26" s="17" t="s">
        <v>53</v>
      </c>
      <c r="B26" s="16">
        <v>5979.796610169492</v>
      </c>
    </row>
    <row r="27" spans="1:2" ht="12.75">
      <c r="A27" s="41" t="s">
        <v>54</v>
      </c>
      <c r="B27" s="18">
        <v>5251.27966101695</v>
      </c>
    </row>
    <row r="28" spans="1:2" ht="12.75">
      <c r="A28" s="43" t="s">
        <v>55</v>
      </c>
      <c r="B28" s="18">
        <v>3563.228813559322</v>
      </c>
    </row>
    <row r="29" spans="1:2" ht="12.75">
      <c r="A29" s="19" t="s">
        <v>19</v>
      </c>
      <c r="B29" s="16">
        <v>13132.516949152543</v>
      </c>
    </row>
    <row r="30" spans="1:2" ht="12.75">
      <c r="A30" s="42" t="s">
        <v>56</v>
      </c>
      <c r="B30" s="18">
        <v>4480.889830508475</v>
      </c>
    </row>
    <row r="31" spans="1:2" ht="12.75">
      <c r="A31" s="17" t="s">
        <v>57</v>
      </c>
      <c r="B31" s="16">
        <v>4821.949152542373</v>
      </c>
    </row>
    <row r="32" spans="1:2" ht="12.75">
      <c r="A32" s="17" t="s">
        <v>58</v>
      </c>
      <c r="B32" s="16">
        <v>5426.593220338984</v>
      </c>
    </row>
    <row r="33" spans="1:2" ht="12.75">
      <c r="A33" s="20" t="s">
        <v>59</v>
      </c>
      <c r="B33" s="39">
        <v>12173.305084745763</v>
      </c>
    </row>
    <row r="34" spans="1:2" ht="12.75">
      <c r="A34" s="20" t="s">
        <v>60</v>
      </c>
      <c r="B34" s="39">
        <v>127.41525423728814</v>
      </c>
    </row>
    <row r="35" spans="1:2" ht="21">
      <c r="A35" s="44" t="s">
        <v>20</v>
      </c>
      <c r="B35" s="26">
        <v>35835.60174416168</v>
      </c>
    </row>
    <row r="36" spans="1:2" ht="12.75">
      <c r="A36" s="14" t="s">
        <v>21</v>
      </c>
      <c r="B36" s="13">
        <f>B37+B41</f>
        <v>91136.78464421237</v>
      </c>
    </row>
    <row r="37" spans="1:2" ht="12.75">
      <c r="A37" s="45" t="s">
        <v>22</v>
      </c>
      <c r="B37" s="22">
        <f>SUM(B38:B40)</f>
        <v>36975.479999999996</v>
      </c>
    </row>
    <row r="38" spans="1:2" ht="12.75">
      <c r="A38" s="23" t="s">
        <v>23</v>
      </c>
      <c r="B38" s="21">
        <v>20069.4</v>
      </c>
    </row>
    <row r="39" spans="1:2" ht="12.75">
      <c r="A39" s="46" t="s">
        <v>24</v>
      </c>
      <c r="B39" s="27">
        <v>16418.88</v>
      </c>
    </row>
    <row r="40" spans="1:2" ht="12.75">
      <c r="A40" s="23" t="s">
        <v>25</v>
      </c>
      <c r="B40" s="21">
        <v>487.2</v>
      </c>
    </row>
    <row r="41" spans="1:2" ht="12.75">
      <c r="A41" s="47" t="s">
        <v>26</v>
      </c>
      <c r="B41" s="22">
        <f>SUM(B42:B43)</f>
        <v>54161.304644212374</v>
      </c>
    </row>
    <row r="42" spans="1:2" ht="12.75">
      <c r="A42" s="40" t="s">
        <v>27</v>
      </c>
      <c r="B42" s="27">
        <v>40885.67338511796</v>
      </c>
    </row>
    <row r="43" spans="1:2" ht="12.75">
      <c r="A43" s="23" t="s">
        <v>28</v>
      </c>
      <c r="B43" s="21">
        <v>13275.63125909441</v>
      </c>
    </row>
    <row r="44" spans="1:2" ht="12.75">
      <c r="A44" s="48" t="s">
        <v>29</v>
      </c>
      <c r="B44" s="26">
        <v>17390.4764093631</v>
      </c>
    </row>
    <row r="45" spans="1:2" ht="12.75">
      <c r="A45" s="25" t="s">
        <v>30</v>
      </c>
      <c r="B45" s="13">
        <v>38772.135050847464</v>
      </c>
    </row>
    <row r="46" spans="1:2" ht="12.75">
      <c r="A46" s="40" t="s">
        <v>61</v>
      </c>
      <c r="B46" s="27">
        <v>3099.753719651221</v>
      </c>
    </row>
    <row r="47" spans="1:2" ht="12.75">
      <c r="A47" s="28" t="s">
        <v>31</v>
      </c>
      <c r="B47" s="13">
        <f>B46+B45+B44+B36+B35+B17</f>
        <v>411206.70919535443</v>
      </c>
    </row>
    <row r="48" spans="1:2" ht="12.75" hidden="1">
      <c r="A48" s="29" t="s">
        <v>32</v>
      </c>
      <c r="B48" s="21">
        <f>B47*0.18</f>
        <v>74017.20765516379</v>
      </c>
    </row>
    <row r="49" spans="1:2" ht="12.75">
      <c r="A49" s="28" t="s">
        <v>33</v>
      </c>
      <c r="B49" s="13">
        <f>B47+B48</f>
        <v>485223.9168505182</v>
      </c>
    </row>
    <row r="50" spans="1:2" ht="12.75">
      <c r="A50" s="12" t="s">
        <v>34</v>
      </c>
      <c r="B50" s="13">
        <f>B13+B16-B49</f>
        <v>159786.70836537122</v>
      </c>
    </row>
    <row r="51" spans="1:2" ht="12.75">
      <c r="A51" s="30"/>
      <c r="B51" s="4"/>
    </row>
    <row r="52" spans="1:2" ht="12.75">
      <c r="A52" s="31"/>
      <c r="B52" s="32"/>
    </row>
    <row r="53" spans="1:2" ht="12.75">
      <c r="A53" s="13" t="s">
        <v>35</v>
      </c>
      <c r="B53" s="13"/>
    </row>
    <row r="54" spans="1:2" ht="12.75">
      <c r="A54" s="12" t="s">
        <v>36</v>
      </c>
      <c r="B54" s="13">
        <v>225238.03</v>
      </c>
    </row>
    <row r="55" spans="1:2" ht="12.75">
      <c r="A55" s="12" t="s">
        <v>37</v>
      </c>
      <c r="B55" s="13">
        <v>370202.18</v>
      </c>
    </row>
    <row r="56" spans="1:2" ht="12.75">
      <c r="A56" s="12" t="s">
        <v>38</v>
      </c>
      <c r="B56" s="13">
        <f>B54-B55</f>
        <v>-144964.15</v>
      </c>
    </row>
    <row r="57" spans="1:2" ht="12.75">
      <c r="A57" s="30"/>
      <c r="B57" s="4"/>
    </row>
    <row r="58" spans="1:2" ht="12.75">
      <c r="A58" s="31" t="s">
        <v>39</v>
      </c>
      <c r="B58" s="32"/>
    </row>
    <row r="59" spans="1:2" ht="12.75">
      <c r="A59" s="31" t="s">
        <v>41</v>
      </c>
      <c r="B59" s="33" t="s">
        <v>40</v>
      </c>
    </row>
    <row r="60" spans="1:2" ht="12.75">
      <c r="A60" s="31"/>
      <c r="B60" s="33"/>
    </row>
    <row r="61" spans="1:2" ht="12.75">
      <c r="A61" s="31" t="s">
        <v>42</v>
      </c>
      <c r="B61" s="33"/>
    </row>
    <row r="62" spans="1:2" ht="12.75">
      <c r="A62" s="31" t="s">
        <v>44</v>
      </c>
      <c r="B62" s="33" t="s">
        <v>43</v>
      </c>
    </row>
    <row r="63" spans="1:2" ht="12.75">
      <c r="A63" s="31"/>
      <c r="B63" s="32"/>
    </row>
    <row r="64" spans="1:2" ht="22.5">
      <c r="A64" s="31" t="s">
        <v>45</v>
      </c>
      <c r="B64" s="32"/>
    </row>
    <row r="65" spans="1:2" ht="12.75">
      <c r="A65" s="31" t="s">
        <v>46</v>
      </c>
      <c r="B65" s="32"/>
    </row>
    <row r="66" spans="1:2" ht="12.75">
      <c r="A66" s="31"/>
      <c r="B66" s="32"/>
    </row>
    <row r="67" spans="1:2" ht="12.75">
      <c r="A67" s="30"/>
      <c r="B67" s="4"/>
    </row>
    <row r="68" spans="1:2" ht="12.75">
      <c r="A68" s="30"/>
      <c r="B68" s="4"/>
    </row>
    <row r="69" spans="1:2" ht="12.75">
      <c r="A69" s="31"/>
      <c r="B69" s="4"/>
    </row>
    <row r="70" spans="1:2" ht="12.75">
      <c r="A70" s="31"/>
      <c r="B70" s="4"/>
    </row>
    <row r="71" spans="1:2" ht="12.75">
      <c r="A71" s="31"/>
      <c r="B71" s="32"/>
    </row>
    <row r="72" spans="1:2" ht="12.75">
      <c r="A72" s="31"/>
      <c r="B72" s="32"/>
    </row>
    <row r="73" spans="1:2" ht="12.75">
      <c r="A73" s="31"/>
      <c r="B73" s="32"/>
    </row>
    <row r="74" spans="1:2" ht="12.75">
      <c r="A74" s="31"/>
      <c r="B74" s="32"/>
    </row>
    <row r="75" spans="1:2" ht="12.75">
      <c r="A75" s="31"/>
      <c r="B75" s="32"/>
    </row>
    <row r="76" spans="1:2" ht="12.75">
      <c r="A76" s="31"/>
      <c r="B76" s="32"/>
    </row>
    <row r="77" spans="1:2" ht="12.75">
      <c r="A77" s="31"/>
      <c r="B77" s="32"/>
    </row>
    <row r="78" spans="1:2" ht="12.75">
      <c r="A78" s="31"/>
      <c r="B78" s="32"/>
    </row>
    <row r="79" spans="1:2" ht="12.75">
      <c r="A79" s="31"/>
      <c r="B79" s="32"/>
    </row>
    <row r="80" spans="1:2" ht="12.75">
      <c r="A80" s="34"/>
      <c r="B80" s="32"/>
    </row>
    <row r="81" spans="1:2" ht="12.75">
      <c r="A81" s="34"/>
      <c r="B81" s="32"/>
    </row>
    <row r="82" spans="1:2" ht="12.75">
      <c r="A82" s="30"/>
      <c r="B82" s="4"/>
    </row>
    <row r="83" spans="1:2" ht="12.75">
      <c r="A83" s="35"/>
      <c r="B83" s="36"/>
    </row>
    <row r="84" spans="1:2" ht="12.75">
      <c r="A84" s="35"/>
      <c r="B84" s="36"/>
    </row>
    <row r="12811" ht="12.75">
      <c r="A12811" s="37" t="e">
        <f>#REF!</f>
        <v>#REF!</v>
      </c>
    </row>
  </sheetData>
  <autoFilter ref="B2:B1270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2012-07-18T05:30:01Z</dcterms:modified>
  <cp:category/>
  <cp:version/>
  <cp:contentType/>
  <cp:contentStatus/>
</cp:coreProperties>
</file>