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>
    <definedName name="_xlnm._FilterDatabase" localSheetId="0" hidden="1">'Лист1'!$B$1:$B$64</definedName>
  </definedNames>
  <calcPr fullCalcOnLoad="1"/>
</workbook>
</file>

<file path=xl/sharedStrings.xml><?xml version="1.0" encoding="utf-8"?>
<sst xmlns="http://schemas.openxmlformats.org/spreadsheetml/2006/main" count="46" uniqueCount="45">
  <si>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</si>
  <si>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</si>
  <si>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</si>
  <si>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</si>
  <si>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</si>
  <si>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</si>
  <si>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</si>
  <si>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</si>
  <si>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</si>
  <si>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</si>
  <si>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</si>
  <si>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</si>
  <si>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Остекление (ремонт окон)</t>
  </si>
  <si>
    <t>Подготовка к зиме (промывка, опрессовка)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</si>
  <si>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</si>
  <si>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</si>
  <si>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</si>
  <si>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</si>
  <si>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</si>
  <si>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</si>
  <si>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</si>
  <si>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</si>
  <si>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</si>
  <si>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</si>
  <si>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</si>
  <si>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</si>
  <si>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</si>
  <si>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</si>
  <si>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</si>
  <si>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</si>
  <si>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</si>
  <si>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</si>
  <si>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</si>
  <si>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</si>
  <si>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</si>
  <si>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Проспект Октября 24/2</t>
  </si>
  <si>
    <t xml:space="preserve">Адрес </t>
  </si>
  <si>
    <t>Задолженность на 01.01.2013 г.</t>
  </si>
  <si>
    <t>Сальдо на 01.01.2012 г.</t>
  </si>
  <si>
    <t>Смена замков</t>
  </si>
  <si>
    <t>Смена радиатора</t>
  </si>
  <si>
    <t>Смена вентилей</t>
  </si>
  <si>
    <t>Электромонтажные работы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</si>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</sst>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1" fillId="0" borderId="0" xfId="18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18" applyFont="1" applyFill="1" applyBorder="1" applyAlignment="1">
      <alignment horizontal="center" vertical="top"/>
      <protection/>
    </xf>
    <xf numFmtId="0" fontId="2" fillId="0" borderId="2" xfId="18" applyFont="1" applyFill="1" applyBorder="1" applyAlignment="1">
      <alignment horizontal="left" vertical="top"/>
      <protection/>
    </xf>
    <xf numFmtId="1" fontId="2" fillId="0" borderId="2" xfId="18" applyNumberFormat="1" applyFont="1" applyFill="1" applyBorder="1" applyAlignment="1">
      <alignment horizontal="left" vertical="top"/>
      <protection/>
    </xf>
    <xf numFmtId="0" fontId="3" fillId="0" borderId="2" xfId="0" applyFont="1" applyFill="1" applyBorder="1" applyAlignment="1">
      <alignment/>
    </xf>
    <xf numFmtId="1" fontId="2" fillId="0" borderId="2" xfId="18" applyNumberFormat="1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vertical="top"/>
      <protection/>
    </xf>
    <xf numFmtId="1" fontId="3" fillId="0" borderId="2" xfId="18" applyNumberFormat="1" applyFont="1" applyFill="1" applyBorder="1" applyAlignment="1">
      <alignment vertical="top" wrapText="1"/>
      <protection/>
    </xf>
    <xf numFmtId="1" fontId="2" fillId="0" borderId="2" xfId="18" applyNumberFormat="1" applyFont="1" applyFill="1" applyBorder="1">
      <alignment/>
      <protection/>
    </xf>
    <xf numFmtId="0" fontId="2" fillId="0" borderId="2" xfId="0" applyFont="1" applyBorder="1" applyAlignment="1">
      <alignment/>
    </xf>
    <xf numFmtId="1" fontId="2" fillId="0" borderId="2" xfId="18" applyNumberFormat="1" applyFont="1" applyFill="1" applyBorder="1" applyAlignment="1">
      <alignment vertical="top"/>
      <protection/>
    </xf>
    <xf numFmtId="0" fontId="3" fillId="0" borderId="0" xfId="18" applyFont="1" applyFill="1" applyAlignment="1">
      <alignment vertical="top" wrapText="1"/>
      <protection/>
    </xf>
    <xf numFmtId="0" fontId="1" fillId="0" borderId="0" xfId="18" applyFont="1">
      <alignment/>
      <protection/>
    </xf>
    <xf numFmtId="0" fontId="3" fillId="0" borderId="0" xfId="18" applyFont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2" borderId="0" xfId="18" applyFont="1" applyFill="1">
      <alignment/>
      <protection/>
    </xf>
    <xf numFmtId="0" fontId="4" fillId="0" borderId="3" xfId="18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2" xfId="18" applyFont="1" applyFill="1" applyBorder="1" applyAlignment="1">
      <alignment horizontal="center"/>
      <protection/>
    </xf>
    <xf numFmtId="1" fontId="4" fillId="0" borderId="2" xfId="18" applyNumberFormat="1" applyFont="1" applyFill="1" applyBorder="1" applyAlignment="1">
      <alignment horizontal="center"/>
      <protection/>
    </xf>
    <xf numFmtId="1" fontId="2" fillId="0" borderId="2" xfId="18" applyNumberFormat="1" applyFont="1" applyFill="1" applyBorder="1" applyAlignment="1">
      <alignment horizontal="center"/>
      <protection/>
    </xf>
    <xf numFmtId="0" fontId="3" fillId="2" borderId="2" xfId="0" applyFont="1" applyFill="1" applyBorder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5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1" fontId="3" fillId="0" borderId="2" xfId="0" applyNumberFormat="1" applyFont="1" applyFill="1" applyBorder="1" applyAlignment="1">
      <alignment horizontal="center"/>
    </xf>
    <xf numFmtId="0" fontId="2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45" sqref="A45:IV45"/>
    </sheetView>
  </sheetViews>
  <sheetFormatPr defaultColWidth="9.00390625" defaultRowHeight="12.75"/>
  <cols>
    <col min="1" max="1" width="60.00390625" style="0" customWidth="1"/>
    <col min="2" max="2" width="22.25390625" style="0" customWidth="1"/>
  </cols>
  <sheetData>
    <row r="1" spans="1:2" ht="12.75">
      <c r="A1" s="1" t="s">
        <v>0</v>
      </c>
      <c r="B1" s="24"/>
    </row>
    <row r="2" spans="1:2" ht="18.75" customHeight="1">
      <c r="A2" s="42" t="s">
        <v>44</v>
      </c>
      <c r="B2" s="42"/>
    </row>
    <row r="3" spans="1:2" ht="12.75">
      <c r="A3" s="22"/>
      <c r="B3" s="24"/>
    </row>
    <row r="4" spans="1:2" ht="12.75">
      <c r="A4" s="25" t="s">
        <v>36</v>
      </c>
      <c r="B4" s="26" t="s">
        <v>35</v>
      </c>
    </row>
    <row r="5" spans="1:2" ht="12.75">
      <c r="A5" s="10" t="s">
        <v>1</v>
      </c>
      <c r="B5" s="27" t="s">
        <v>34</v>
      </c>
    </row>
    <row r="6" spans="1:2" ht="12.75">
      <c r="A6" s="3" t="s">
        <v>9</v>
      </c>
      <c r="B6" s="28">
        <v>3731</v>
      </c>
    </row>
    <row r="7" spans="1:2" ht="12.75">
      <c r="A7" s="4" t="s">
        <v>2</v>
      </c>
      <c r="B7" s="28">
        <v>359052</v>
      </c>
    </row>
    <row r="8" spans="1:2" ht="12.75">
      <c r="A8" s="4" t="s">
        <v>3</v>
      </c>
      <c r="B8" s="29">
        <v>350400</v>
      </c>
    </row>
    <row r="9" spans="1:2" ht="12.75" hidden="1">
      <c r="A9" s="5" t="s">
        <v>4</v>
      </c>
      <c r="B9" s="30">
        <v>0</v>
      </c>
    </row>
    <row r="10" spans="1:2" ht="12.75" hidden="1">
      <c r="A10" s="6" t="s">
        <v>5</v>
      </c>
      <c r="B10" s="28"/>
    </row>
    <row r="11" spans="1:2" ht="12.75">
      <c r="A11" s="4" t="s">
        <v>6</v>
      </c>
      <c r="B11" s="31">
        <v>4826</v>
      </c>
    </row>
    <row r="12" spans="1:2" ht="12.75">
      <c r="A12" s="7" t="s">
        <v>7</v>
      </c>
      <c r="B12" s="31">
        <v>4167</v>
      </c>
    </row>
    <row r="13" spans="1:2" ht="12.75">
      <c r="A13" s="8" t="s">
        <v>8</v>
      </c>
      <c r="B13" s="32">
        <f>B8+B10+B12</f>
        <v>354567</v>
      </c>
    </row>
    <row r="14" spans="1:2" ht="12.75">
      <c r="A14" s="9" t="s">
        <v>37</v>
      </c>
      <c r="B14" s="32">
        <f>B6+B7+B9+B11-B13</f>
        <v>13042</v>
      </c>
    </row>
    <row r="15" spans="1:2" ht="12.75">
      <c r="A15" s="10" t="s">
        <v>10</v>
      </c>
      <c r="B15" s="33" t="s">
        <v>34</v>
      </c>
    </row>
    <row r="16" spans="1:2" ht="12.75">
      <c r="A16" s="11" t="s">
        <v>38</v>
      </c>
      <c r="B16" s="34">
        <v>-115186</v>
      </c>
    </row>
    <row r="17" spans="1:2" ht="12.75">
      <c r="A17" s="12" t="s">
        <v>11</v>
      </c>
      <c r="B17" s="35">
        <f>SUM(B18:B24)</f>
        <v>42989</v>
      </c>
    </row>
    <row r="18" spans="1:2" ht="12.75">
      <c r="A18" s="13" t="s">
        <v>12</v>
      </c>
      <c r="B18" s="36">
        <f>2160+1036</f>
        <v>3196</v>
      </c>
    </row>
    <row r="19" spans="1:2" ht="12.75">
      <c r="A19" s="13" t="s">
        <v>39</v>
      </c>
      <c r="B19" s="36">
        <v>706</v>
      </c>
    </row>
    <row r="20" spans="1:2" ht="12.75">
      <c r="A20" s="13" t="s">
        <v>13</v>
      </c>
      <c r="B20" s="36">
        <v>21963</v>
      </c>
    </row>
    <row r="21" spans="1:2" ht="12.75">
      <c r="A21" s="13" t="s">
        <v>40</v>
      </c>
      <c r="B21" s="36">
        <v>2975</v>
      </c>
    </row>
    <row r="22" spans="1:2" ht="12.75">
      <c r="A22" s="13" t="s">
        <v>41</v>
      </c>
      <c r="B22" s="36">
        <v>5339</v>
      </c>
    </row>
    <row r="23" spans="1:2" ht="12.75">
      <c r="A23" s="13" t="s">
        <v>42</v>
      </c>
      <c r="B23" s="36">
        <f>1189+1514</f>
        <v>2703</v>
      </c>
    </row>
    <row r="24" spans="1:2" ht="12.75">
      <c r="A24" s="13" t="s">
        <v>14</v>
      </c>
      <c r="B24" s="36">
        <f>1813+4294</f>
        <v>6107</v>
      </c>
    </row>
    <row r="25" spans="1:2" ht="24">
      <c r="A25" s="14" t="s">
        <v>15</v>
      </c>
      <c r="B25" s="37">
        <v>17516</v>
      </c>
    </row>
    <row r="26" spans="1:2" ht="24">
      <c r="A26" s="15" t="s">
        <v>16</v>
      </c>
      <c r="B26" s="35">
        <f>B27+B31</f>
        <v>117190</v>
      </c>
    </row>
    <row r="27" spans="1:2" ht="12.75">
      <c r="A27" s="16" t="s">
        <v>17</v>
      </c>
      <c r="B27" s="38">
        <f>SUM(B28:B30)</f>
        <v>41861</v>
      </c>
    </row>
    <row r="28" spans="1:2" ht="12.75">
      <c r="A28" s="17" t="s">
        <v>18</v>
      </c>
      <c r="B28" s="39">
        <v>25689</v>
      </c>
    </row>
    <row r="29" spans="1:2" ht="12.75">
      <c r="A29" s="18" t="s">
        <v>19</v>
      </c>
      <c r="B29" s="39">
        <v>12167</v>
      </c>
    </row>
    <row r="30" spans="1:2" ht="12.75">
      <c r="A30" s="17" t="s">
        <v>20</v>
      </c>
      <c r="B30" s="39">
        <v>4005</v>
      </c>
    </row>
    <row r="31" spans="1:2" ht="12.75">
      <c r="A31" s="16" t="s">
        <v>21</v>
      </c>
      <c r="B31" s="38">
        <f>SUM(B32:B33)</f>
        <v>75329</v>
      </c>
    </row>
    <row r="32" spans="1:2" ht="12.75">
      <c r="A32" s="17" t="s">
        <v>22</v>
      </c>
      <c r="B32" s="39">
        <v>52329</v>
      </c>
    </row>
    <row r="33" spans="1:2" ht="12.75">
      <c r="A33" s="17" t="s">
        <v>23</v>
      </c>
      <c r="B33" s="40">
        <v>23000</v>
      </c>
    </row>
    <row r="34" spans="1:2" ht="12.75">
      <c r="A34" s="19" t="s">
        <v>24</v>
      </c>
      <c r="B34" s="37">
        <v>18728</v>
      </c>
    </row>
    <row r="35" spans="1:2" ht="12.75">
      <c r="A35" s="20" t="s">
        <v>25</v>
      </c>
      <c r="B35" s="35">
        <f>B36+B37+B38+B39</f>
        <v>37255</v>
      </c>
    </row>
    <row r="36" spans="1:2" ht="12.75">
      <c r="A36" s="13" t="s">
        <v>26</v>
      </c>
      <c r="B36" s="39">
        <v>2982</v>
      </c>
    </row>
    <row r="37" spans="1:2" ht="12.75">
      <c r="A37" s="13" t="s">
        <v>27</v>
      </c>
      <c r="B37" s="39">
        <v>2039</v>
      </c>
    </row>
    <row r="38" spans="1:2" ht="12.75">
      <c r="A38" s="13" t="s">
        <v>28</v>
      </c>
      <c r="B38" s="39">
        <v>8368</v>
      </c>
    </row>
    <row r="39" spans="1:2" ht="12.75">
      <c r="A39" s="13" t="s">
        <v>29</v>
      </c>
      <c r="B39" s="39">
        <v>23866</v>
      </c>
    </row>
    <row r="40" spans="1:2" ht="12.75">
      <c r="A40" s="21" t="s">
        <v>30</v>
      </c>
      <c r="B40" s="35">
        <f>B35+B34+B26+B25+B17</f>
        <v>233678</v>
      </c>
    </row>
    <row r="41" spans="1:2" ht="12.75">
      <c r="A41" s="13" t="s">
        <v>31</v>
      </c>
      <c r="B41" s="40">
        <v>3369</v>
      </c>
    </row>
    <row r="42" spans="1:2" ht="12.75">
      <c r="A42" s="21" t="s">
        <v>32</v>
      </c>
      <c r="B42" s="37">
        <f>B41+B40</f>
        <v>237047</v>
      </c>
    </row>
    <row r="43" spans="1:2" ht="12.75">
      <c r="A43" s="21" t="s">
        <v>33</v>
      </c>
      <c r="B43" s="35">
        <f>B42*1.18</f>
        <v>279715.45999999996</v>
      </c>
    </row>
    <row r="44" spans="1:2" ht="12.75">
      <c r="A44" s="13" t="s">
        <v>43</v>
      </c>
      <c r="B44" s="41">
        <f>B13+B16-B43</f>
        <v>-40334.45999999996</v>
      </c>
    </row>
    <row r="45" spans="1:2" ht="12.75">
      <c r="A45" s="2"/>
      <c r="B45" s="23"/>
    </row>
  </sheetData>
  <autoFilter ref="B1:B64"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2013-04-01T05:00:52Z</dcterms:modified>
  <cp:category/>
  <cp:version/>
  <cp:contentType/>
  <cp:contentStatus/>
</cp:coreProperties>
</file>