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>
    <definedName name="_xlnm._FilterDatabase" localSheetId="0" hidden="1">'Лист1'!$B$1:$B$68</definedName>
  </definedNames>
  <calcPr fullCalcOnLoad="1"/>
</workbook>
</file>

<file path=xl/sharedStrings.xml><?xml version="1.0" encoding="utf-8"?>
<sst xmlns="http://schemas.openxmlformats.org/spreadsheetml/2006/main" count="53" uniqueCount="52">
  <si>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</si>
  <si>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</si>
  <si>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</si>
  <si>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</si>
  <si>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</si>
  <si>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</si>
  <si>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</si>
  <si>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</si>
  <si>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</si>
  <si>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</si>
  <si>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</si>
  <si>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</si>
  <si>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Очистка кровли от снега</t>
  </si>
  <si>
    <t>Остекление (ремонт окон)</t>
  </si>
  <si>
    <t>Покраска и ремонт двери, ремонт ЗПУ</t>
  </si>
  <si>
    <t>Подготовка к зиме (промывка, опрессовка)</t>
  </si>
  <si>
    <t>Электромонтажные работы</t>
  </si>
  <si>
    <t>Смена канализационных труб</t>
  </si>
  <si>
    <t>Благоустройсто (установка урн, скамеек,огражд.)</t>
  </si>
  <si>
    <t>Кронирование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</si>
  <si>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</si>
  <si>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</si>
  <si>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</si>
  <si>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</si>
  <si>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</si>
  <si>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</si>
  <si>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</si>
  <si>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</si>
  <si>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</si>
  <si>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</si>
  <si>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</si>
  <si>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</si>
  <si>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</si>
  <si>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</si>
  <si>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</si>
  <si>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</si>
  <si>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</si>
  <si>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</si>
  <si>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</si>
  <si>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</si>
  <si>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Проспект Октября 44</t>
  </si>
  <si>
    <t xml:space="preserve">Адрес </t>
  </si>
  <si>
    <t>Задолженность на 01.01.2013 г.</t>
  </si>
  <si>
    <t>Сальдо на 01.01.2012 г.</t>
  </si>
  <si>
    <t>Ремонт кровли</t>
  </si>
  <si>
    <t>Ремонт фасада,цоколя</t>
  </si>
  <si>
    <t>Перенавеска водосточных труб</t>
  </si>
  <si>
    <t>Замена труб ЦО</t>
  </si>
  <si>
    <t>Смена радиатора</t>
  </si>
  <si>
    <t>Обслуживание ВДГО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</si>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</sst>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18" applyFont="1" applyFill="1" applyBorder="1" applyAlignment="1">
      <alignment horizontal="center" vertical="top"/>
      <protection/>
    </xf>
    <xf numFmtId="0" fontId="2" fillId="0" borderId="2" xfId="18" applyFont="1" applyFill="1" applyBorder="1" applyAlignment="1">
      <alignment horizontal="left" vertical="top"/>
      <protection/>
    </xf>
    <xf numFmtId="1" fontId="2" fillId="0" borderId="2" xfId="18" applyNumberFormat="1" applyFont="1" applyFill="1" applyBorder="1" applyAlignment="1">
      <alignment horizontal="left" vertical="top"/>
      <protection/>
    </xf>
    <xf numFmtId="0" fontId="3" fillId="0" borderId="2" xfId="0" applyFont="1" applyFill="1" applyBorder="1" applyAlignment="1">
      <alignment/>
    </xf>
    <xf numFmtId="1" fontId="2" fillId="0" borderId="2" xfId="18" applyNumberFormat="1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vertical="top"/>
      <protection/>
    </xf>
    <xf numFmtId="1" fontId="3" fillId="0" borderId="2" xfId="18" applyNumberFormat="1" applyFont="1" applyFill="1" applyBorder="1" applyAlignment="1">
      <alignment vertical="top" wrapText="1"/>
      <protection/>
    </xf>
    <xf numFmtId="1" fontId="2" fillId="0" borderId="2" xfId="18" applyNumberFormat="1" applyFont="1" applyFill="1" applyBorder="1">
      <alignment/>
      <protection/>
    </xf>
    <xf numFmtId="0" fontId="2" fillId="0" borderId="2" xfId="0" applyFont="1" applyBorder="1" applyAlignment="1">
      <alignment/>
    </xf>
    <xf numFmtId="1" fontId="2" fillId="0" borderId="2" xfId="18" applyNumberFormat="1" applyFont="1" applyFill="1" applyBorder="1" applyAlignment="1">
      <alignment vertical="top"/>
      <protection/>
    </xf>
    <xf numFmtId="0" fontId="3" fillId="0" borderId="0" xfId="18" applyFont="1" applyFill="1" applyAlignment="1">
      <alignment vertical="top" wrapText="1"/>
      <protection/>
    </xf>
    <xf numFmtId="0" fontId="3" fillId="0" borderId="0" xfId="18" applyFont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0" borderId="0" xfId="18" applyFont="1">
      <alignment/>
      <protection/>
    </xf>
    <xf numFmtId="0" fontId="4" fillId="0" borderId="3" xfId="18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2" xfId="18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2" xfId="18" applyNumberFormat="1" applyFont="1" applyFill="1" applyBorder="1" applyAlignment="1">
      <alignment horizontal="center"/>
      <protection/>
    </xf>
    <xf numFmtId="0" fontId="3" fillId="2" borderId="2" xfId="0" applyFont="1" applyFill="1" applyBorder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5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0" fontId="2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37">
      <selection activeCell="A52" sqref="A52:IV64"/>
    </sheetView>
  </sheetViews>
  <sheetFormatPr defaultColWidth="9.00390625" defaultRowHeight="12.75"/>
  <cols>
    <col min="1" max="1" width="63.125" style="0" customWidth="1"/>
    <col min="2" max="2" width="23.375" style="0" customWidth="1"/>
  </cols>
  <sheetData>
    <row r="1" spans="1:2" ht="12.75">
      <c r="A1" s="1" t="s">
        <v>0</v>
      </c>
      <c r="B1" s="22"/>
    </row>
    <row r="2" spans="1:2" ht="19.5" customHeight="1">
      <c r="A2" s="41" t="s">
        <v>51</v>
      </c>
      <c r="B2" s="41"/>
    </row>
    <row r="3" spans="1:2" ht="12.75">
      <c r="A3" s="21"/>
      <c r="B3" s="22"/>
    </row>
    <row r="4" spans="1:2" ht="12.75">
      <c r="A4" s="23" t="s">
        <v>41</v>
      </c>
      <c r="B4" s="24" t="s">
        <v>40</v>
      </c>
    </row>
    <row r="5" spans="1:2" ht="12.75">
      <c r="A5" s="9" t="s">
        <v>1</v>
      </c>
      <c r="B5" s="25" t="s">
        <v>39</v>
      </c>
    </row>
    <row r="6" spans="1:2" ht="12.75">
      <c r="A6" s="2" t="s">
        <v>9</v>
      </c>
      <c r="B6" s="26">
        <v>6151</v>
      </c>
    </row>
    <row r="7" spans="1:2" ht="12.75">
      <c r="A7" s="3" t="s">
        <v>2</v>
      </c>
      <c r="B7" s="26">
        <v>563599</v>
      </c>
    </row>
    <row r="8" spans="1:2" ht="12.75">
      <c r="A8" s="3" t="s">
        <v>3</v>
      </c>
      <c r="B8" s="27">
        <v>539661</v>
      </c>
    </row>
    <row r="9" spans="1:2" ht="12.75">
      <c r="A9" s="4" t="s">
        <v>4</v>
      </c>
      <c r="B9" s="28">
        <v>40382</v>
      </c>
    </row>
    <row r="10" spans="1:2" ht="12.75">
      <c r="A10" s="5" t="s">
        <v>5</v>
      </c>
      <c r="B10" s="29">
        <v>45221</v>
      </c>
    </row>
    <row r="11" spans="1:2" ht="12.75">
      <c r="A11" s="3" t="s">
        <v>6</v>
      </c>
      <c r="B11" s="30">
        <v>8765</v>
      </c>
    </row>
    <row r="12" spans="1:2" ht="12.75">
      <c r="A12" s="6" t="s">
        <v>7</v>
      </c>
      <c r="B12" s="30">
        <v>7569</v>
      </c>
    </row>
    <row r="13" spans="1:2" ht="12.75">
      <c r="A13" s="7" t="s">
        <v>8</v>
      </c>
      <c r="B13" s="31">
        <f>B8+B10+B12</f>
        <v>592451</v>
      </c>
    </row>
    <row r="14" spans="1:2" ht="12.75">
      <c r="A14" s="8" t="s">
        <v>42</v>
      </c>
      <c r="B14" s="31">
        <f>B6+B7+B9+B11-B13</f>
        <v>26446</v>
      </c>
    </row>
    <row r="15" spans="1:2" ht="12.75">
      <c r="A15" s="9" t="s">
        <v>10</v>
      </c>
      <c r="B15" s="32" t="s">
        <v>39</v>
      </c>
    </row>
    <row r="16" spans="1:2" ht="12.75">
      <c r="A16" s="10" t="s">
        <v>43</v>
      </c>
      <c r="B16" s="33">
        <v>100699</v>
      </c>
    </row>
    <row r="17" spans="1:2" ht="12.75">
      <c r="A17" s="11" t="s">
        <v>11</v>
      </c>
      <c r="B17" s="34">
        <f>SUM(B18:B30)</f>
        <v>128345</v>
      </c>
    </row>
    <row r="18" spans="1:2" ht="12.75">
      <c r="A18" s="12" t="s">
        <v>12</v>
      </c>
      <c r="B18" s="28">
        <v>4536</v>
      </c>
    </row>
    <row r="19" spans="1:2" ht="12.75">
      <c r="A19" s="12" t="s">
        <v>44</v>
      </c>
      <c r="B19" s="35">
        <v>3945</v>
      </c>
    </row>
    <row r="20" spans="1:2" ht="12.75">
      <c r="A20" s="12" t="s">
        <v>45</v>
      </c>
      <c r="B20" s="35">
        <v>8383</v>
      </c>
    </row>
    <row r="21" spans="1:2" ht="12.75">
      <c r="A21" s="12" t="s">
        <v>46</v>
      </c>
      <c r="B21" s="35">
        <f>1311+3748</f>
        <v>5059</v>
      </c>
    </row>
    <row r="22" spans="1:2" ht="12.75">
      <c r="A22" s="12" t="s">
        <v>13</v>
      </c>
      <c r="B22" s="35">
        <v>2181</v>
      </c>
    </row>
    <row r="23" spans="1:2" ht="12.75">
      <c r="A23" s="12" t="s">
        <v>14</v>
      </c>
      <c r="B23" s="35">
        <v>3402</v>
      </c>
    </row>
    <row r="24" spans="1:2" ht="12.75">
      <c r="A24" s="12" t="s">
        <v>15</v>
      </c>
      <c r="B24" s="35">
        <f>31312+5000</f>
        <v>36312</v>
      </c>
    </row>
    <row r="25" spans="1:2" ht="12.75">
      <c r="A25" s="12" t="s">
        <v>47</v>
      </c>
      <c r="B25" s="35">
        <f>3818+2098</f>
        <v>5916</v>
      </c>
    </row>
    <row r="26" spans="1:2" ht="12.75">
      <c r="A26" s="12" t="s">
        <v>48</v>
      </c>
      <c r="B26" s="35">
        <f>2433+5623+8926</f>
        <v>16982</v>
      </c>
    </row>
    <row r="27" spans="1:2" ht="12.75">
      <c r="A27" s="12" t="s">
        <v>16</v>
      </c>
      <c r="B27" s="35">
        <v>6066</v>
      </c>
    </row>
    <row r="28" spans="1:2" ht="12.75">
      <c r="A28" s="12" t="s">
        <v>17</v>
      </c>
      <c r="B28" s="35">
        <f>1587+3300</f>
        <v>4887</v>
      </c>
    </row>
    <row r="29" spans="1:2" ht="12.75">
      <c r="A29" s="12" t="s">
        <v>18</v>
      </c>
      <c r="B29" s="35">
        <f>2492+15702</f>
        <v>18194</v>
      </c>
    </row>
    <row r="30" spans="1:2" ht="12.75">
      <c r="A30" s="12" t="s">
        <v>19</v>
      </c>
      <c r="B30" s="35">
        <f>6241+6241</f>
        <v>12482</v>
      </c>
    </row>
    <row r="31" spans="1:2" ht="27" customHeight="1">
      <c r="A31" s="13" t="s">
        <v>20</v>
      </c>
      <c r="B31" s="36">
        <v>42399</v>
      </c>
    </row>
    <row r="32" spans="1:2" ht="24.75" customHeight="1">
      <c r="A32" s="14" t="s">
        <v>21</v>
      </c>
      <c r="B32" s="34">
        <f>B33+B38</f>
        <v>166850</v>
      </c>
    </row>
    <row r="33" spans="1:2" ht="12.75">
      <c r="A33" s="15" t="s">
        <v>22</v>
      </c>
      <c r="B33" s="37">
        <f>SUM(B34:B37)</f>
        <v>62532</v>
      </c>
    </row>
    <row r="34" spans="1:2" ht="12.75">
      <c r="A34" s="16" t="s">
        <v>23</v>
      </c>
      <c r="B34" s="38">
        <v>36004</v>
      </c>
    </row>
    <row r="35" spans="1:2" ht="12.75" customHeight="1">
      <c r="A35" s="17" t="s">
        <v>24</v>
      </c>
      <c r="B35" s="38">
        <v>21293</v>
      </c>
    </row>
    <row r="36" spans="1:2" ht="12.75">
      <c r="A36" s="16" t="s">
        <v>25</v>
      </c>
      <c r="B36" s="38">
        <v>641</v>
      </c>
    </row>
    <row r="37" spans="1:2" ht="12.75">
      <c r="A37" s="16" t="s">
        <v>49</v>
      </c>
      <c r="B37" s="39">
        <v>4594</v>
      </c>
    </row>
    <row r="38" spans="1:2" ht="12.75">
      <c r="A38" s="15" t="s">
        <v>26</v>
      </c>
      <c r="B38" s="37">
        <f>SUM(B39:B40)</f>
        <v>104318</v>
      </c>
    </row>
    <row r="39" spans="1:2" ht="12.75">
      <c r="A39" s="16" t="s">
        <v>27</v>
      </c>
      <c r="B39" s="38">
        <v>79318</v>
      </c>
    </row>
    <row r="40" spans="1:2" ht="12.75">
      <c r="A40" s="16" t="s">
        <v>28</v>
      </c>
      <c r="B40" s="40">
        <v>25000</v>
      </c>
    </row>
    <row r="41" spans="1:2" ht="12.75">
      <c r="A41" s="18" t="s">
        <v>29</v>
      </c>
      <c r="B41" s="36">
        <v>28870</v>
      </c>
    </row>
    <row r="42" spans="1:2" ht="12.75">
      <c r="A42" s="19" t="s">
        <v>30</v>
      </c>
      <c r="B42" s="34">
        <v>57707</v>
      </c>
    </row>
    <row r="43" spans="1:2" ht="12.75">
      <c r="A43" s="12" t="s">
        <v>31</v>
      </c>
      <c r="B43" s="38">
        <v>4681</v>
      </c>
    </row>
    <row r="44" spans="1:2" ht="12.75">
      <c r="A44" s="12" t="s">
        <v>32</v>
      </c>
      <c r="B44" s="38">
        <v>3200</v>
      </c>
    </row>
    <row r="45" spans="1:2" ht="12.75">
      <c r="A45" s="12" t="s">
        <v>33</v>
      </c>
      <c r="B45" s="38">
        <v>13135</v>
      </c>
    </row>
    <row r="46" spans="1:2" ht="12.75">
      <c r="A46" s="12" t="s">
        <v>34</v>
      </c>
      <c r="B46" s="38">
        <v>36691</v>
      </c>
    </row>
    <row r="47" spans="1:2" ht="12.75">
      <c r="A47" s="20" t="s">
        <v>35</v>
      </c>
      <c r="B47" s="34">
        <f>B42+B41+B32+B31+B17</f>
        <v>424171</v>
      </c>
    </row>
    <row r="48" spans="1:2" ht="12.75">
      <c r="A48" s="12" t="s">
        <v>36</v>
      </c>
      <c r="B48" s="40">
        <v>5189</v>
      </c>
    </row>
    <row r="49" spans="1:2" ht="12.75">
      <c r="A49" s="20" t="s">
        <v>37</v>
      </c>
      <c r="B49" s="36">
        <f>B48+B47</f>
        <v>429360</v>
      </c>
    </row>
    <row r="50" spans="1:2" ht="12.75">
      <c r="A50" s="20" t="s">
        <v>38</v>
      </c>
      <c r="B50" s="34">
        <f>B49*1.18</f>
        <v>506644.8</v>
      </c>
    </row>
    <row r="51" spans="1:2" ht="12.75">
      <c r="A51" s="12" t="s">
        <v>50</v>
      </c>
      <c r="B51" s="29">
        <f>B13+B16-B50</f>
        <v>186505.2</v>
      </c>
    </row>
  </sheetData>
  <autoFilter ref="B1:B68"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2013-04-01T05:15:11Z</dcterms:modified>
  <cp:category/>
  <cp:version/>
  <cp:contentType/>
  <cp:contentStatus/>
</cp:coreProperties>
</file>