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activeTab="0"/>
  </bookViews>
  <sheets>
    <sheet name="с перерасчетом по ТБО" sheetId="1" r:id="rId1"/>
    <sheet name="дом учет_факт" sheetId="2" r:id="rId2"/>
  </sheets>
  <definedNames>
    <definedName name="Excel_BuiltIn_Print_Area_12">#REF!</definedName>
  </definedNames>
  <calcPr fullCalcOnLoad="1"/>
</workbook>
</file>

<file path=xl/sharedStrings.xml><?xml version="1.0" encoding="utf-8"?>
<sst xmlns="http://schemas.openxmlformats.org/spreadsheetml/2006/main" count="122" uniqueCount="61">
  <si>
    <t>Поступление</t>
  </si>
  <si>
    <t>Статьи расходов</t>
  </si>
  <si>
    <t>Х.Давлетшиной 16</t>
  </si>
  <si>
    <t>Х.Давлетшиной 18</t>
  </si>
  <si>
    <t>Смена труб, вентилей, сгонов, задвижек ХВС, ГВС</t>
  </si>
  <si>
    <t>Начислено за рекламу</t>
  </si>
  <si>
    <t>ОТЧЕТ</t>
  </si>
  <si>
    <t>Промывка стволов м/проводов</t>
  </si>
  <si>
    <t>Поступление за рекламу</t>
  </si>
  <si>
    <t xml:space="preserve">Начислено населению </t>
  </si>
  <si>
    <t>Начислено арендаторам</t>
  </si>
  <si>
    <t>Ремонт и установка продухов</t>
  </si>
  <si>
    <t>Поступление от населения</t>
  </si>
  <si>
    <t>Поступление от арендаторов</t>
  </si>
  <si>
    <t>3. Расходы по содержанию домового хозяйства и придомовой территории</t>
  </si>
  <si>
    <t>Техническое обслуживание приборов учета тепловой энергии</t>
  </si>
  <si>
    <t>1. Расходы по текущему ремонту и набору работ</t>
  </si>
  <si>
    <t>2.Расходы по техническому обслуживанию конструктивных элементов и инженерного оборудования</t>
  </si>
  <si>
    <t xml:space="preserve"> 3.1. Услуги сторонних организаций:</t>
  </si>
  <si>
    <t xml:space="preserve"> - расходы по сбору и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</si>
  <si>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</si>
  <si>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 и дератизации</t>
  </si>
  <si>
    <t xml:space="preserve"> - обслуживание ВДГО</t>
  </si>
  <si>
    <t xml:space="preserve"> - затраты по содержанию лифтов:</t>
  </si>
  <si>
    <t xml:space="preserve">       - техническое обслуживание лифтов</t>
  </si>
  <si>
    <t xml:space="preserve">       - освидетельствование лифтов</t>
  </si>
  <si>
    <t xml:space="preserve">       - обследование лифтов</t>
  </si>
  <si>
    <t xml:space="preserve">       - страхование лифтов</t>
  </si>
  <si>
    <t>3.2. Услуги жилищных предприятий</t>
  </si>
  <si>
    <t xml:space="preserve">  - Уборка придомовой территории</t>
  </si>
  <si>
    <t xml:space="preserve">  - Уборка мусоропровода </t>
  </si>
  <si>
    <t xml:space="preserve"> - Уборка лестничных клеток</t>
  </si>
  <si>
    <t xml:space="preserve"> - Вывоз крупногабаритного мусора</t>
  </si>
  <si>
    <t>4. Общехозяйственные расходы</t>
  </si>
  <si>
    <t>Итого стоимость услуг без НДС</t>
  </si>
  <si>
    <t>Итого стоимость услуг с  НДС</t>
  </si>
  <si>
    <t>Финансовый результат (перерасход (-), неосвоение (+))</t>
  </si>
  <si>
    <t xml:space="preserve">     стоимости работ по содержанию и ремонту общедомового имущества</t>
  </si>
  <si>
    <t>Адрес:</t>
  </si>
  <si>
    <t xml:space="preserve">Статьи доходов </t>
  </si>
  <si>
    <t>Сумма, руб.</t>
  </si>
  <si>
    <t>Задолженность на 01.01.2013г.</t>
  </si>
  <si>
    <t>Ремонт  замена и госповерка водомеров</t>
  </si>
  <si>
    <t>Подг.к зиме:(промыв,опрес сист.ЦО,ремонт,смена задвижек,вентилей,радиаторов)</t>
  </si>
  <si>
    <t>Ремонт кровли (вт.ч.ремонт парапетов.)</t>
  </si>
  <si>
    <t>Очистка кровли, подьездных  козырьков, парапетов от снега  наледи и сосулек</t>
  </si>
  <si>
    <t>за 2013год.</t>
  </si>
  <si>
    <t>Замена подьездных оконных блоков</t>
  </si>
  <si>
    <t>Задолженность на 01.01.2014г.</t>
  </si>
  <si>
    <t>Сальдо на 01.01.2013г.</t>
  </si>
  <si>
    <t>Установка металлических дверей</t>
  </si>
  <si>
    <t>Смена, промывка  труб  канализации</t>
  </si>
  <si>
    <t>Электромонтажные работы(смена автоматов,выкл, ламп,патронов)</t>
  </si>
  <si>
    <t>Благоустройство (ремонт и покраска ограждений,бельевой,контейнеров)</t>
  </si>
  <si>
    <t>Плотницкие работы (ремонт окон.откосов, дверей,устан.продухов,замков,пружин)</t>
  </si>
  <si>
    <t xml:space="preserve">6. Прочие расходы </t>
  </si>
  <si>
    <t>5. Расходы по начислению и сбору платежей за ЖКУ, управлению жилищным фондом</t>
  </si>
  <si>
    <t>Справочно: Отклонение от сметной стоимости по ремонту кровли на 103576руб.связано с отсутствием заявок от жильцов на протечки кровли, по замене подьездных оконных блоков на пластиковые на сумму 209550руб.связано с тем, что установка произведена только в 2-х подьездах, а также с дополнительными работами по промывке стволов м/проводов (по распоряжению надзорного органа)</t>
  </si>
  <si>
    <t>Неосвоенные денежные средства будут учитываться при формировании тарифа на последующие годы</t>
  </si>
  <si>
    <t>Перерасчет платы за содержание и ремонт общедомового имущества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</si>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</sst>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_(* #,##0.00_);_(* \(#,##0.00\);_(* \-??_);_(@_)"/>
    <numFmt numFmtId="170" formatCode="mm/yy"/>
    <numFmt numFmtId="171" formatCode="0.00000000"/>
    <numFmt numFmtId="172" formatCode="0.0000000"/>
  </numFmts>
  <fonts count="14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2" borderId="2" xfId="0" applyFont="1" applyFill="1" applyBorder="1" applyAlignment="1">
      <alignment/>
    </xf>
    <xf numFmtId="0" fontId="11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6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 topLeftCell="A1">
      <pane xSplit="1" ySplit="1" topLeftCell="B3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6" sqref="B56"/>
    </sheetView>
  </sheetViews>
  <sheetFormatPr defaultColWidth="9.140625" defaultRowHeight="12.75"/>
  <cols>
    <col min="1" max="1" width="77.140625" style="1" customWidth="1"/>
    <col min="2" max="2" width="19.00390625" style="2" customWidth="1"/>
    <col min="3" max="3" width="18.00390625" style="2" hidden="1" customWidth="1"/>
    <col min="4" max="16384" width="9.140625" style="1" customWidth="1"/>
  </cols>
  <sheetData>
    <row r="1" ht="12.75">
      <c r="A1" s="18" t="s">
        <v>6</v>
      </c>
    </row>
    <row r="2" ht="14.25">
      <c r="A2" s="8" t="s">
        <v>37</v>
      </c>
    </row>
    <row r="3" ht="14.25">
      <c r="A3" s="19" t="s">
        <v>46</v>
      </c>
    </row>
    <row r="4" spans="1:3" ht="15">
      <c r="A4" s="24" t="s">
        <v>38</v>
      </c>
      <c r="B4" s="6" t="s">
        <v>2</v>
      </c>
      <c r="C4" s="6" t="s">
        <v>3</v>
      </c>
    </row>
    <row r="5" spans="1:3" ht="15">
      <c r="A5" s="25" t="s">
        <v>39</v>
      </c>
      <c r="B5" s="20" t="s">
        <v>40</v>
      </c>
      <c r="C5" s="20" t="s">
        <v>40</v>
      </c>
    </row>
    <row r="6" spans="1:3" ht="15">
      <c r="A6" s="27" t="s">
        <v>41</v>
      </c>
      <c r="B6" s="21">
        <v>130366</v>
      </c>
      <c r="C6" s="21" t="e">
        <f>#REF!</f>
        <v>#REF!</v>
      </c>
    </row>
    <row r="7" spans="1:3" ht="12.75">
      <c r="A7" s="28" t="s">
        <v>9</v>
      </c>
      <c r="B7" s="4">
        <v>2352179.3</v>
      </c>
      <c r="C7" s="4" t="e">
        <f>#REF!</f>
        <v>#REF!</v>
      </c>
    </row>
    <row r="8" spans="1:3" ht="12.75">
      <c r="A8" s="28" t="s">
        <v>12</v>
      </c>
      <c r="B8" s="4">
        <v>2214320.47</v>
      </c>
      <c r="C8" s="4" t="e">
        <f>#REF!</f>
        <v>#REF!</v>
      </c>
    </row>
    <row r="9" spans="1:3" ht="12.75">
      <c r="A9" s="28" t="s">
        <v>10</v>
      </c>
      <c r="B9" s="4">
        <v>183912.95</v>
      </c>
      <c r="C9" s="4" t="e">
        <f>#REF!</f>
        <v>#REF!</v>
      </c>
    </row>
    <row r="10" spans="1:3" ht="12.75">
      <c r="A10" s="28" t="s">
        <v>13</v>
      </c>
      <c r="B10" s="4">
        <v>216156.68</v>
      </c>
      <c r="C10" s="4" t="e">
        <f>#REF!</f>
        <v>#REF!</v>
      </c>
    </row>
    <row r="11" spans="1:3" ht="12.75">
      <c r="A11" s="28" t="s">
        <v>5</v>
      </c>
      <c r="B11" s="4">
        <v>12662.31</v>
      </c>
      <c r="C11" s="4" t="e">
        <f>#REF!</f>
        <v>#REF!</v>
      </c>
    </row>
    <row r="12" spans="1:3" ht="12.75">
      <c r="A12" s="28" t="s">
        <v>8</v>
      </c>
      <c r="B12" s="4">
        <v>9025.66</v>
      </c>
      <c r="C12" s="4" t="e">
        <f>#REF!</f>
        <v>#REF!</v>
      </c>
    </row>
    <row r="13" spans="1:3" ht="12.75">
      <c r="A13" s="28" t="s">
        <v>0</v>
      </c>
      <c r="B13" s="4">
        <v>2439502.81</v>
      </c>
      <c r="C13" s="4" t="e">
        <f>#REF!</f>
        <v>#REF!</v>
      </c>
    </row>
    <row r="14" spans="1:3" ht="13.5">
      <c r="A14" s="9" t="s">
        <v>48</v>
      </c>
      <c r="B14" s="21">
        <v>239617.75</v>
      </c>
      <c r="C14" s="21" t="e">
        <f>#REF!</f>
        <v>#REF!</v>
      </c>
    </row>
    <row r="15" spans="1:3" ht="12.75">
      <c r="A15" s="10" t="s">
        <v>1</v>
      </c>
      <c r="B15" s="7"/>
      <c r="C15" s="7"/>
    </row>
    <row r="16" spans="1:3" ht="13.5">
      <c r="A16" s="23" t="s">
        <v>49</v>
      </c>
      <c r="B16" s="21">
        <v>198679</v>
      </c>
      <c r="C16" s="21" t="e">
        <f>#REF!</f>
        <v>#REF!</v>
      </c>
    </row>
    <row r="17" spans="1:3" ht="14.25">
      <c r="A17" s="26" t="s">
        <v>16</v>
      </c>
      <c r="B17" s="4">
        <v>633690.4033898305</v>
      </c>
      <c r="C17" s="4" t="e">
        <f>#REF!+#REF!+#REF!+#REF!+#REF!+#REF!+#REF!+C18+#REF!+#REF!+#REF!+C19+C20+#REF!+C21+C22+#REF!+#REF!+C23+C24+C25+C26+C27+C28+C29+#REF!+#REF!+#REF!+#REF!+#REF!+#REF!+#REF!+#REF!+#REF!+#REF!+#REF!+#REF!+#REF!+#REF!+#REF!+C30+C31+#REF!+#REF!+#REF!</f>
        <v>#REF!</v>
      </c>
    </row>
    <row r="18" spans="1:3" ht="12.75">
      <c r="A18" s="11" t="s">
        <v>44</v>
      </c>
      <c r="B18" s="3">
        <v>26306.550847457627</v>
      </c>
      <c r="C18" s="3" t="e">
        <f>#REF!</f>
        <v>#REF!</v>
      </c>
    </row>
    <row r="19" spans="1:3" ht="12.75">
      <c r="A19" s="12" t="s">
        <v>54</v>
      </c>
      <c r="B19" s="3">
        <v>35946.22033898305</v>
      </c>
      <c r="C19" s="3" t="e">
        <f>#REF!</f>
        <v>#REF!</v>
      </c>
    </row>
    <row r="20" spans="1:3" ht="12.75">
      <c r="A20" s="13" t="s">
        <v>45</v>
      </c>
      <c r="B20" s="3">
        <v>855.093220338983</v>
      </c>
      <c r="C20" s="3" t="e">
        <f>#REF!</f>
        <v>#REF!</v>
      </c>
    </row>
    <row r="21" spans="1:3" ht="12.75">
      <c r="A21" s="12" t="s">
        <v>50</v>
      </c>
      <c r="B21" s="3">
        <v>52455.04237288136</v>
      </c>
      <c r="C21" s="3" t="e">
        <f>#REF!</f>
        <v>#REF!</v>
      </c>
    </row>
    <row r="22" spans="1:3" ht="12.75">
      <c r="A22" s="13" t="s">
        <v>11</v>
      </c>
      <c r="B22" s="3">
        <v>1486.7118644067798</v>
      </c>
      <c r="C22" s="3" t="e">
        <f>#REF!</f>
        <v>#REF!</v>
      </c>
    </row>
    <row r="23" spans="1:3" ht="12.75">
      <c r="A23" s="5" t="s">
        <v>47</v>
      </c>
      <c r="B23" s="3">
        <v>252356.09</v>
      </c>
      <c r="C23" s="3" t="e">
        <f>#REF!</f>
        <v>#REF!</v>
      </c>
    </row>
    <row r="24" spans="1:3" ht="12.75">
      <c r="A24" s="13" t="s">
        <v>7</v>
      </c>
      <c r="B24" s="3">
        <v>53601.69491525424</v>
      </c>
      <c r="C24" s="3" t="e">
        <f>#REF!</f>
        <v>#REF!</v>
      </c>
    </row>
    <row r="25" spans="1:3" ht="12.75">
      <c r="A25" s="13" t="s">
        <v>4</v>
      </c>
      <c r="B25" s="3">
        <v>25142.41525423729</v>
      </c>
      <c r="C25" s="3" t="e">
        <f>#REF!</f>
        <v>#REF!</v>
      </c>
    </row>
    <row r="26" spans="1:3" ht="12.75">
      <c r="A26" s="13" t="s">
        <v>51</v>
      </c>
      <c r="B26" s="3">
        <v>60044.85593220339</v>
      </c>
      <c r="C26" s="3" t="e">
        <f>#REF!</f>
        <v>#REF!</v>
      </c>
    </row>
    <row r="27" spans="1:3" ht="12.75">
      <c r="A27" s="12" t="s">
        <v>43</v>
      </c>
      <c r="B27" s="3">
        <v>87449.42372881356</v>
      </c>
      <c r="C27" s="3" t="e">
        <f>#REF!</f>
        <v>#REF!</v>
      </c>
    </row>
    <row r="28" spans="1:3" ht="12.75">
      <c r="A28" s="12" t="s">
        <v>52</v>
      </c>
      <c r="B28" s="3">
        <v>3752.669491525424</v>
      </c>
      <c r="C28" s="3" t="e">
        <f>#REF!</f>
        <v>#REF!</v>
      </c>
    </row>
    <row r="29" spans="1:3" ht="12.75">
      <c r="A29" s="13" t="s">
        <v>42</v>
      </c>
      <c r="B29" s="3">
        <v>19193.805084745763</v>
      </c>
      <c r="C29" s="3" t="e">
        <f>#REF!</f>
        <v>#REF!</v>
      </c>
    </row>
    <row r="30" spans="1:3" ht="12.75">
      <c r="A30" s="14" t="s">
        <v>15</v>
      </c>
      <c r="B30" s="3">
        <v>8003.11</v>
      </c>
      <c r="C30" s="3" t="e">
        <f>#REF!</f>
        <v>#REF!</v>
      </c>
    </row>
    <row r="31" spans="1:3" ht="15" customHeight="1">
      <c r="A31" s="12" t="s">
        <v>53</v>
      </c>
      <c r="B31" s="3">
        <v>7096.720338983051</v>
      </c>
      <c r="C31" s="3" t="e">
        <f>#REF!</f>
        <v>#REF!</v>
      </c>
    </row>
    <row r="32" spans="1:3" ht="29.25" customHeight="1">
      <c r="A32" s="15" t="s">
        <v>17</v>
      </c>
      <c r="B32" s="4">
        <v>108748.57918047262</v>
      </c>
      <c r="C32" s="4" t="e">
        <f>#REF!+#REF!+#REF!+#REF!+#REF!</f>
        <v>#REF!</v>
      </c>
    </row>
    <row r="33" spans="1:3" ht="14.25">
      <c r="A33" s="15" t="s">
        <v>14</v>
      </c>
      <c r="B33" s="4">
        <v>914934.1540668278</v>
      </c>
      <c r="C33" s="4" t="e">
        <f>C34+C44</f>
        <v>#REF!</v>
      </c>
    </row>
    <row r="34" spans="1:3" ht="15">
      <c r="A34" s="16" t="s">
        <v>18</v>
      </c>
      <c r="B34" s="22">
        <v>464542.5320338983</v>
      </c>
      <c r="C34" s="22" t="e">
        <f>C35+C36+C37+C38+C39</f>
        <v>#REF!</v>
      </c>
    </row>
    <row r="35" spans="1:3" ht="15">
      <c r="A35" s="17" t="s">
        <v>19</v>
      </c>
      <c r="B35" s="3">
        <v>101649.13</v>
      </c>
      <c r="C35" s="3" t="e">
        <f>#REF!</f>
        <v>#REF!</v>
      </c>
    </row>
    <row r="36" spans="1:3" ht="15">
      <c r="A36" s="17" t="s">
        <v>20</v>
      </c>
      <c r="B36" s="3">
        <v>6929</v>
      </c>
      <c r="C36" s="3" t="e">
        <f>#REF!+#REF!</f>
        <v>#REF!</v>
      </c>
    </row>
    <row r="37" spans="1:3" ht="15">
      <c r="A37" s="17" t="s">
        <v>21</v>
      </c>
      <c r="B37" s="3">
        <v>12567.2</v>
      </c>
      <c r="C37" s="3" t="e">
        <f>#REF!+#REF!</f>
        <v>#REF!</v>
      </c>
    </row>
    <row r="38" spans="1:3" ht="15">
      <c r="A38" s="17" t="s">
        <v>22</v>
      </c>
      <c r="B38" s="3">
        <v>6565.322033898306</v>
      </c>
      <c r="C38" s="3" t="e">
        <f>#REF!</f>
        <v>#REF!</v>
      </c>
    </row>
    <row r="39" spans="1:3" ht="15">
      <c r="A39" s="17" t="s">
        <v>23</v>
      </c>
      <c r="B39" s="3">
        <v>336831.88</v>
      </c>
      <c r="C39" s="3" t="e">
        <f>C40+C41+C42+C43</f>
        <v>#REF!</v>
      </c>
    </row>
    <row r="40" spans="1:3" ht="15">
      <c r="A40" s="17" t="s">
        <v>24</v>
      </c>
      <c r="B40" s="3">
        <v>286307.88</v>
      </c>
      <c r="C40" s="3" t="e">
        <f>#REF!</f>
        <v>#REF!</v>
      </c>
    </row>
    <row r="41" spans="1:3" ht="15">
      <c r="A41" s="17" t="s">
        <v>25</v>
      </c>
      <c r="B41" s="3">
        <v>8380</v>
      </c>
      <c r="C41" s="3" t="e">
        <f>#REF!</f>
        <v>#REF!</v>
      </c>
    </row>
    <row r="42" spans="1:3" ht="15">
      <c r="A42" s="17" t="s">
        <v>26</v>
      </c>
      <c r="B42" s="3">
        <v>41919</v>
      </c>
      <c r="C42" s="3" t="e">
        <f>#REF!</f>
        <v>#REF!</v>
      </c>
    </row>
    <row r="43" spans="1:3" ht="15">
      <c r="A43" s="17" t="s">
        <v>27</v>
      </c>
      <c r="B43" s="3">
        <v>225</v>
      </c>
      <c r="C43" s="3" t="e">
        <f>#REF!</f>
        <v>#REF!</v>
      </c>
    </row>
    <row r="44" spans="1:3" ht="15">
      <c r="A44" s="16" t="s">
        <v>28</v>
      </c>
      <c r="B44" s="22">
        <v>450391.6220329296</v>
      </c>
      <c r="C44" s="22" t="e">
        <f>C45+#REF!+C46+C47+C48+#REF!</f>
        <v>#REF!</v>
      </c>
    </row>
    <row r="45" spans="1:3" ht="15">
      <c r="A45" s="17" t="s">
        <v>29</v>
      </c>
      <c r="B45" s="3">
        <v>97001.04920754934</v>
      </c>
      <c r="C45" s="3" t="e">
        <f>#REF!</f>
        <v>#REF!</v>
      </c>
    </row>
    <row r="46" spans="1:3" ht="15">
      <c r="A46" s="17" t="s">
        <v>30</v>
      </c>
      <c r="B46" s="3">
        <v>130610.76245462472</v>
      </c>
      <c r="C46" s="3" t="e">
        <f>#REF!</f>
        <v>#REF!</v>
      </c>
    </row>
    <row r="47" spans="1:3" ht="15">
      <c r="A47" s="17" t="s">
        <v>31</v>
      </c>
      <c r="B47" s="3">
        <v>160793.0298530397</v>
      </c>
      <c r="C47" s="3" t="e">
        <f>#REF!</f>
        <v>#REF!</v>
      </c>
    </row>
    <row r="48" spans="1:3" ht="15">
      <c r="A48" s="17" t="s">
        <v>32</v>
      </c>
      <c r="B48" s="3">
        <v>61986.780517715866</v>
      </c>
      <c r="C48" s="3" t="e">
        <f>#REF!</f>
        <v>#REF!</v>
      </c>
    </row>
    <row r="49" spans="1:3" ht="14.25">
      <c r="A49" s="26" t="s">
        <v>33</v>
      </c>
      <c r="B49" s="4">
        <v>100081.63373491753</v>
      </c>
      <c r="C49" s="4" t="e">
        <f>#REF!</f>
        <v>#REF!</v>
      </c>
    </row>
    <row r="50" spans="1:3" ht="28.5">
      <c r="A50" s="15" t="s">
        <v>56</v>
      </c>
      <c r="B50" s="4">
        <v>201485.45264406782</v>
      </c>
      <c r="C50" s="4" t="e">
        <f>#REF!+#REF!+#REF!+#REF!</f>
        <v>#REF!</v>
      </c>
    </row>
    <row r="51" spans="1:3" ht="14.25">
      <c r="A51" s="15" t="s">
        <v>55</v>
      </c>
      <c r="B51" s="4">
        <v>22005.290860449586</v>
      </c>
      <c r="C51" s="4" t="e">
        <f>#REF!</f>
        <v>#REF!</v>
      </c>
    </row>
    <row r="52" spans="1:3" ht="14.25">
      <c r="A52" s="15" t="s">
        <v>34</v>
      </c>
      <c r="B52" s="4">
        <v>1980945.513876566</v>
      </c>
      <c r="C52" s="4" t="e">
        <f>C17+C32+C33+C49+C50+C51</f>
        <v>#REF!</v>
      </c>
    </row>
    <row r="53" spans="1:3" ht="14.25">
      <c r="A53" s="15" t="s">
        <v>35</v>
      </c>
      <c r="B53" s="4">
        <v>2337515.7063743477</v>
      </c>
      <c r="C53" s="4" t="e">
        <f>C52*1.18</f>
        <v>#REF!</v>
      </c>
    </row>
    <row r="54" spans="1:3" ht="15">
      <c r="A54" s="17" t="s">
        <v>36</v>
      </c>
      <c r="B54" s="3">
        <v>300666.1036256524</v>
      </c>
      <c r="C54" s="3" t="e">
        <f>C13+C16-C53</f>
        <v>#REF!</v>
      </c>
    </row>
    <row r="55" spans="1:3" ht="30.75" customHeight="1">
      <c r="A55" s="24" t="s">
        <v>59</v>
      </c>
      <c r="B55" s="3">
        <v>71731.57</v>
      </c>
      <c r="C55" s="29"/>
    </row>
    <row r="56" spans="1:3" ht="30">
      <c r="A56" s="24" t="s">
        <v>60</v>
      </c>
      <c r="B56" s="3">
        <v>372397.6736256524</v>
      </c>
      <c r="C56" s="29"/>
    </row>
    <row r="57" spans="1:3" ht="63" customHeight="1">
      <c r="A57" s="30" t="s">
        <v>57</v>
      </c>
      <c r="B57" s="29"/>
      <c r="C57" s="29"/>
    </row>
    <row r="58" ht="25.5">
      <c r="A58" s="1" t="s">
        <v>58</v>
      </c>
    </row>
  </sheetData>
  <printOptions/>
  <pageMargins left="0.5118110236220472" right="0" top="1.0236220472440944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pane xSplit="1" ySplit="1" topLeftCell="B3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5" sqref="A55"/>
    </sheetView>
  </sheetViews>
  <sheetFormatPr defaultColWidth="9.140625" defaultRowHeight="12.75"/>
  <cols>
    <col min="1" max="1" width="77.140625" style="1" customWidth="1"/>
    <col min="2" max="2" width="19.00390625" style="2" customWidth="1"/>
    <col min="3" max="3" width="18.00390625" style="2" hidden="1" customWidth="1"/>
    <col min="4" max="16384" width="9.140625" style="1" customWidth="1"/>
  </cols>
  <sheetData>
    <row r="1" ht="12.75">
      <c r="A1" s="18" t="s">
        <v>6</v>
      </c>
    </row>
    <row r="2" ht="14.25">
      <c r="A2" s="8" t="s">
        <v>37</v>
      </c>
    </row>
    <row r="3" ht="14.25">
      <c r="A3" s="19" t="s">
        <v>46</v>
      </c>
    </row>
    <row r="4" spans="1:3" ht="15">
      <c r="A4" s="24" t="s">
        <v>38</v>
      </c>
      <c r="B4" s="6" t="s">
        <v>2</v>
      </c>
      <c r="C4" s="6" t="s">
        <v>3</v>
      </c>
    </row>
    <row r="5" spans="1:3" ht="15">
      <c r="A5" s="25" t="s">
        <v>39</v>
      </c>
      <c r="B5" s="20" t="s">
        <v>40</v>
      </c>
      <c r="C5" s="20" t="s">
        <v>40</v>
      </c>
    </row>
    <row r="6" spans="1:3" ht="15">
      <c r="A6" s="27" t="s">
        <v>41</v>
      </c>
      <c r="B6" s="21">
        <v>130366</v>
      </c>
      <c r="C6" s="21" t="e">
        <f>#REF!</f>
        <v>#REF!</v>
      </c>
    </row>
    <row r="7" spans="1:3" ht="12.75">
      <c r="A7" s="28" t="s">
        <v>9</v>
      </c>
      <c r="B7" s="4">
        <v>2352179.3</v>
      </c>
      <c r="C7" s="4" t="e">
        <f>#REF!</f>
        <v>#REF!</v>
      </c>
    </row>
    <row r="8" spans="1:3" ht="12.75">
      <c r="A8" s="28" t="s">
        <v>12</v>
      </c>
      <c r="B8" s="4">
        <v>2214320.47</v>
      </c>
      <c r="C8" s="4" t="e">
        <f>#REF!</f>
        <v>#REF!</v>
      </c>
    </row>
    <row r="9" spans="1:3" ht="12.75">
      <c r="A9" s="28" t="s">
        <v>10</v>
      </c>
      <c r="B9" s="4">
        <v>183912.95</v>
      </c>
      <c r="C9" s="4" t="e">
        <f>#REF!</f>
        <v>#REF!</v>
      </c>
    </row>
    <row r="10" spans="1:3" ht="12.75">
      <c r="A10" s="28" t="s">
        <v>13</v>
      </c>
      <c r="B10" s="4">
        <v>216156.68</v>
      </c>
      <c r="C10" s="4" t="e">
        <f>#REF!</f>
        <v>#REF!</v>
      </c>
    </row>
    <row r="11" spans="1:3" ht="12.75">
      <c r="A11" s="28" t="s">
        <v>5</v>
      </c>
      <c r="B11" s="4">
        <v>12662.31</v>
      </c>
      <c r="C11" s="4" t="e">
        <f>#REF!</f>
        <v>#REF!</v>
      </c>
    </row>
    <row r="12" spans="1:3" ht="12.75">
      <c r="A12" s="28" t="s">
        <v>8</v>
      </c>
      <c r="B12" s="4">
        <v>9025.66</v>
      </c>
      <c r="C12" s="4" t="e">
        <f>#REF!</f>
        <v>#REF!</v>
      </c>
    </row>
    <row r="13" spans="1:3" ht="12.75">
      <c r="A13" s="28" t="s">
        <v>0</v>
      </c>
      <c r="B13" s="4">
        <v>2439502.81</v>
      </c>
      <c r="C13" s="4" t="e">
        <f>#REF!</f>
        <v>#REF!</v>
      </c>
    </row>
    <row r="14" spans="1:3" ht="13.5">
      <c r="A14" s="9" t="s">
        <v>48</v>
      </c>
      <c r="B14" s="21">
        <v>239617.75</v>
      </c>
      <c r="C14" s="21" t="e">
        <f>#REF!</f>
        <v>#REF!</v>
      </c>
    </row>
    <row r="15" spans="1:3" ht="12.75">
      <c r="A15" s="10" t="s">
        <v>1</v>
      </c>
      <c r="B15" s="7"/>
      <c r="C15" s="7"/>
    </row>
    <row r="16" spans="1:3" ht="13.5">
      <c r="A16" s="23" t="s">
        <v>49</v>
      </c>
      <c r="B16" s="21">
        <v>198679</v>
      </c>
      <c r="C16" s="21" t="e">
        <f>#REF!</f>
        <v>#REF!</v>
      </c>
    </row>
    <row r="17" spans="1:3" ht="14.25">
      <c r="A17" s="26" t="s">
        <v>16</v>
      </c>
      <c r="B17" s="4">
        <v>633690.4033898305</v>
      </c>
      <c r="C17" s="4" t="e">
        <f>#REF!+#REF!+#REF!+#REF!+#REF!+#REF!+#REF!+C18+#REF!+#REF!+#REF!+C19+C20+#REF!+C21+C22+#REF!+#REF!+C23+C24+C25+C26+C27+C28+C29+#REF!+#REF!+#REF!+#REF!+#REF!+#REF!+#REF!+#REF!+#REF!+#REF!+#REF!+#REF!+#REF!+#REF!+#REF!+C30+C31+#REF!+#REF!+#REF!</f>
        <v>#REF!</v>
      </c>
    </row>
    <row r="18" spans="1:3" ht="12.75">
      <c r="A18" s="11" t="s">
        <v>44</v>
      </c>
      <c r="B18" s="3">
        <v>26306.550847457627</v>
      </c>
      <c r="C18" s="3" t="e">
        <f>#REF!</f>
        <v>#REF!</v>
      </c>
    </row>
    <row r="19" spans="1:3" ht="12.75">
      <c r="A19" s="12" t="s">
        <v>54</v>
      </c>
      <c r="B19" s="3">
        <v>35946.22033898305</v>
      </c>
      <c r="C19" s="3" t="e">
        <f>#REF!</f>
        <v>#REF!</v>
      </c>
    </row>
    <row r="20" spans="1:3" ht="12.75">
      <c r="A20" s="13" t="s">
        <v>45</v>
      </c>
      <c r="B20" s="3">
        <v>855.093220338983</v>
      </c>
      <c r="C20" s="3" t="e">
        <f>#REF!</f>
        <v>#REF!</v>
      </c>
    </row>
    <row r="21" spans="1:3" ht="12.75">
      <c r="A21" s="12" t="s">
        <v>50</v>
      </c>
      <c r="B21" s="3">
        <v>52455.04237288136</v>
      </c>
      <c r="C21" s="3" t="e">
        <f>#REF!</f>
        <v>#REF!</v>
      </c>
    </row>
    <row r="22" spans="1:3" ht="12.75">
      <c r="A22" s="13" t="s">
        <v>11</v>
      </c>
      <c r="B22" s="3">
        <v>1486.7118644067798</v>
      </c>
      <c r="C22" s="3" t="e">
        <f>#REF!</f>
        <v>#REF!</v>
      </c>
    </row>
    <row r="23" spans="1:3" ht="12.75">
      <c r="A23" s="5" t="s">
        <v>47</v>
      </c>
      <c r="B23" s="3">
        <v>252356.09</v>
      </c>
      <c r="C23" s="3" t="e">
        <f>#REF!</f>
        <v>#REF!</v>
      </c>
    </row>
    <row r="24" spans="1:3" ht="12.75">
      <c r="A24" s="13" t="s">
        <v>7</v>
      </c>
      <c r="B24" s="3">
        <v>53601.69491525424</v>
      </c>
      <c r="C24" s="3" t="e">
        <f>#REF!</f>
        <v>#REF!</v>
      </c>
    </row>
    <row r="25" spans="1:3" ht="12.75">
      <c r="A25" s="13" t="s">
        <v>4</v>
      </c>
      <c r="B25" s="3">
        <v>25142.41525423729</v>
      </c>
      <c r="C25" s="3" t="e">
        <f>#REF!</f>
        <v>#REF!</v>
      </c>
    </row>
    <row r="26" spans="1:3" ht="12.75">
      <c r="A26" s="13" t="s">
        <v>51</v>
      </c>
      <c r="B26" s="3">
        <v>60044.85593220339</v>
      </c>
      <c r="C26" s="3" t="e">
        <f>#REF!</f>
        <v>#REF!</v>
      </c>
    </row>
    <row r="27" spans="1:3" ht="12.75">
      <c r="A27" s="12" t="s">
        <v>43</v>
      </c>
      <c r="B27" s="3">
        <v>87449.42372881356</v>
      </c>
      <c r="C27" s="3" t="e">
        <f>#REF!</f>
        <v>#REF!</v>
      </c>
    </row>
    <row r="28" spans="1:3" ht="12.75">
      <c r="A28" s="12" t="s">
        <v>52</v>
      </c>
      <c r="B28" s="3">
        <v>3752.669491525424</v>
      </c>
      <c r="C28" s="3" t="e">
        <f>#REF!</f>
        <v>#REF!</v>
      </c>
    </row>
    <row r="29" spans="1:3" ht="12.75">
      <c r="A29" s="13" t="s">
        <v>42</v>
      </c>
      <c r="B29" s="3">
        <v>19193.805084745763</v>
      </c>
      <c r="C29" s="3" t="e">
        <f>#REF!</f>
        <v>#REF!</v>
      </c>
    </row>
    <row r="30" spans="1:3" ht="12.75">
      <c r="A30" s="14" t="s">
        <v>15</v>
      </c>
      <c r="B30" s="3">
        <v>8003.11</v>
      </c>
      <c r="C30" s="3" t="e">
        <f>#REF!</f>
        <v>#REF!</v>
      </c>
    </row>
    <row r="31" spans="1:3" ht="15" customHeight="1">
      <c r="A31" s="12" t="s">
        <v>53</v>
      </c>
      <c r="B31" s="3">
        <v>7096.720338983051</v>
      </c>
      <c r="C31" s="3" t="e">
        <f>#REF!</f>
        <v>#REF!</v>
      </c>
    </row>
    <row r="32" spans="1:3" ht="29.25" customHeight="1">
      <c r="A32" s="15" t="s">
        <v>17</v>
      </c>
      <c r="B32" s="4">
        <v>108748.57918047262</v>
      </c>
      <c r="C32" s="4" t="e">
        <f>#REF!+#REF!+#REF!+#REF!+#REF!</f>
        <v>#REF!</v>
      </c>
    </row>
    <row r="33" spans="1:3" ht="14.25">
      <c r="A33" s="15" t="s">
        <v>14</v>
      </c>
      <c r="B33" s="4">
        <v>914934.1540668278</v>
      </c>
      <c r="C33" s="4" t="e">
        <f>C34+C44</f>
        <v>#REF!</v>
      </c>
    </row>
    <row r="34" spans="1:3" ht="15">
      <c r="A34" s="16" t="s">
        <v>18</v>
      </c>
      <c r="B34" s="22">
        <v>464542.5320338983</v>
      </c>
      <c r="C34" s="22" t="e">
        <f>C35+C36+C37+C38+C39</f>
        <v>#REF!</v>
      </c>
    </row>
    <row r="35" spans="1:3" ht="15">
      <c r="A35" s="17" t="s">
        <v>19</v>
      </c>
      <c r="B35" s="3">
        <v>101649.13</v>
      </c>
      <c r="C35" s="3" t="e">
        <f>#REF!</f>
        <v>#REF!</v>
      </c>
    </row>
    <row r="36" spans="1:3" ht="15">
      <c r="A36" s="17" t="s">
        <v>20</v>
      </c>
      <c r="B36" s="3">
        <v>6929</v>
      </c>
      <c r="C36" s="3" t="e">
        <f>#REF!+#REF!</f>
        <v>#REF!</v>
      </c>
    </row>
    <row r="37" spans="1:3" ht="15">
      <c r="A37" s="17" t="s">
        <v>21</v>
      </c>
      <c r="B37" s="3">
        <v>12567.2</v>
      </c>
      <c r="C37" s="3" t="e">
        <f>#REF!+#REF!</f>
        <v>#REF!</v>
      </c>
    </row>
    <row r="38" spans="1:3" ht="15">
      <c r="A38" s="17" t="s">
        <v>22</v>
      </c>
      <c r="B38" s="3">
        <v>6565.322033898306</v>
      </c>
      <c r="C38" s="3" t="e">
        <f>#REF!</f>
        <v>#REF!</v>
      </c>
    </row>
    <row r="39" spans="1:3" ht="15">
      <c r="A39" s="17" t="s">
        <v>23</v>
      </c>
      <c r="B39" s="3">
        <v>336831.88</v>
      </c>
      <c r="C39" s="3" t="e">
        <f>C40+C41+C42+C43</f>
        <v>#REF!</v>
      </c>
    </row>
    <row r="40" spans="1:3" ht="15">
      <c r="A40" s="17" t="s">
        <v>24</v>
      </c>
      <c r="B40" s="3">
        <v>286307.88</v>
      </c>
      <c r="C40" s="3" t="e">
        <f>#REF!</f>
        <v>#REF!</v>
      </c>
    </row>
    <row r="41" spans="1:3" ht="15">
      <c r="A41" s="17" t="s">
        <v>25</v>
      </c>
      <c r="B41" s="3">
        <v>8380</v>
      </c>
      <c r="C41" s="3" t="e">
        <f>#REF!</f>
        <v>#REF!</v>
      </c>
    </row>
    <row r="42" spans="1:3" ht="15">
      <c r="A42" s="17" t="s">
        <v>26</v>
      </c>
      <c r="B42" s="3">
        <v>41919</v>
      </c>
      <c r="C42" s="3" t="e">
        <f>#REF!</f>
        <v>#REF!</v>
      </c>
    </row>
    <row r="43" spans="1:3" ht="15">
      <c r="A43" s="17" t="s">
        <v>27</v>
      </c>
      <c r="B43" s="3">
        <v>225</v>
      </c>
      <c r="C43" s="3" t="e">
        <f>#REF!</f>
        <v>#REF!</v>
      </c>
    </row>
    <row r="44" spans="1:3" ht="15">
      <c r="A44" s="16" t="s">
        <v>28</v>
      </c>
      <c r="B44" s="22">
        <v>450391.6220329296</v>
      </c>
      <c r="C44" s="22" t="e">
        <f>C45+#REF!+C46+C47+C48+#REF!</f>
        <v>#REF!</v>
      </c>
    </row>
    <row r="45" spans="1:3" ht="15">
      <c r="A45" s="17" t="s">
        <v>29</v>
      </c>
      <c r="B45" s="3">
        <v>97001.04920754934</v>
      </c>
      <c r="C45" s="3" t="e">
        <f>#REF!</f>
        <v>#REF!</v>
      </c>
    </row>
    <row r="46" spans="1:3" ht="15">
      <c r="A46" s="17" t="s">
        <v>30</v>
      </c>
      <c r="B46" s="3">
        <v>130610.76245462472</v>
      </c>
      <c r="C46" s="3" t="e">
        <f>#REF!</f>
        <v>#REF!</v>
      </c>
    </row>
    <row r="47" spans="1:3" ht="15">
      <c r="A47" s="17" t="s">
        <v>31</v>
      </c>
      <c r="B47" s="3">
        <v>160793.0298530397</v>
      </c>
      <c r="C47" s="3" t="e">
        <f>#REF!</f>
        <v>#REF!</v>
      </c>
    </row>
    <row r="48" spans="1:3" ht="15">
      <c r="A48" s="17" t="s">
        <v>32</v>
      </c>
      <c r="B48" s="3">
        <v>61986.780517715866</v>
      </c>
      <c r="C48" s="3" t="e">
        <f>#REF!</f>
        <v>#REF!</v>
      </c>
    </row>
    <row r="49" spans="1:3" ht="14.25">
      <c r="A49" s="26" t="s">
        <v>33</v>
      </c>
      <c r="B49" s="4">
        <v>100081.63373491753</v>
      </c>
      <c r="C49" s="4" t="e">
        <f>#REF!</f>
        <v>#REF!</v>
      </c>
    </row>
    <row r="50" spans="1:3" ht="28.5">
      <c r="A50" s="15" t="s">
        <v>56</v>
      </c>
      <c r="B50" s="4">
        <v>201485.45264406782</v>
      </c>
      <c r="C50" s="4" t="e">
        <f>#REF!+#REF!+#REF!+#REF!</f>
        <v>#REF!</v>
      </c>
    </row>
    <row r="51" spans="1:3" ht="14.25">
      <c r="A51" s="15" t="s">
        <v>55</v>
      </c>
      <c r="B51" s="4">
        <v>22005.290860449586</v>
      </c>
      <c r="C51" s="4" t="e">
        <f>#REF!</f>
        <v>#REF!</v>
      </c>
    </row>
    <row r="52" spans="1:3" ht="14.25">
      <c r="A52" s="15" t="s">
        <v>34</v>
      </c>
      <c r="B52" s="4">
        <v>1980945.513876566</v>
      </c>
      <c r="C52" s="4" t="e">
        <f>C17+C32+C33+C49+C50+C51</f>
        <v>#REF!</v>
      </c>
    </row>
    <row r="53" spans="1:3" ht="14.25">
      <c r="A53" s="15" t="s">
        <v>35</v>
      </c>
      <c r="B53" s="4">
        <v>2337515.7063743477</v>
      </c>
      <c r="C53" s="4" t="e">
        <f>C52*1.18</f>
        <v>#REF!</v>
      </c>
    </row>
    <row r="54" spans="1:3" ht="15">
      <c r="A54" s="17" t="s">
        <v>36</v>
      </c>
      <c r="B54" s="3">
        <v>300666.1036256524</v>
      </c>
      <c r="C54" s="3" t="e">
        <f>C13+C16-C53</f>
        <v>#REF!</v>
      </c>
    </row>
    <row r="55" spans="1:3" ht="63" customHeight="1">
      <c r="A55" s="30" t="s">
        <v>57</v>
      </c>
      <c r="B55" s="29"/>
      <c r="C55" s="29"/>
    </row>
    <row r="56" ht="25.5">
      <c r="A56" s="1" t="s">
        <v>58</v>
      </c>
    </row>
  </sheetData>
  <printOptions/>
  <pageMargins left="0.5118110236220472" right="0" top="1.023622047244094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Нина Владимировна</cp:lastModifiedBy>
  <cp:lastPrinted>2014-03-17T04:19:41Z</cp:lastPrinted>
  <dcterms:created xsi:type="dcterms:W3CDTF">2010-09-28T04:44:10Z</dcterms:created>
  <dcterms:modified xsi:type="dcterms:W3CDTF">2014-08-04T05:45:39Z</dcterms:modified>
  <cp:category/>
  <cp:version/>
  <cp:contentType/>
  <cp:contentStatus/>
</cp:coreProperties>
</file>