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'Лист1'!$B$1:$B$70</definedName>
  </definedNames>
  <calcPr fullCalcOnLoad="1"/>
</workbook>
</file>

<file path=xl/sharedStrings.xml><?xml version="1.0" encoding="utf-8"?>
<sst xmlns="http://schemas.openxmlformats.org/spreadsheetml/2006/main" count="57" uniqueCount="56">
  <si>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</si>
  <si>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</si>
  <si>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</si>
  <si>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</si>
  <si>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</si>
  <si>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</si>
  <si>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</si>
  <si>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</si>
  <si>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</si>
  <si>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</si>
  <si>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</si>
  <si>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</si>
  <si>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Общестроительные работы</t>
  </si>
  <si>
    <t>Покраска и ремонт двери, ремонт ЗПУ</t>
  </si>
  <si>
    <t>Подготовка к зиме (промывка, опрессовка)</t>
  </si>
  <si>
    <t>Смена радиатора</t>
  </si>
  <si>
    <t>Смена вентилей</t>
  </si>
  <si>
    <t>Смена отдельных участков труб</t>
  </si>
  <si>
    <t>Электромонтажные работы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</si>
  <si>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</si>
  <si>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</si>
  <si>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</si>
  <si>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</si>
  <si>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</si>
  <si>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</si>
  <si>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</si>
  <si>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</si>
  <si>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</si>
  <si>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</si>
  <si>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</si>
  <si>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</si>
  <si>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</si>
  <si>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</si>
  <si>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</si>
  <si>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</si>
  <si>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</si>
  <si>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</si>
  <si>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</si>
  <si>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</si>
  <si>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</si>
  <si>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</si>
  <si>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</si>
  <si>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</si>
  <si>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</si>
  <si>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Комсомольская 29</t>
  </si>
  <si>
    <t xml:space="preserve"> стоимости работ по содержанию и ремонту общедомового имущества 
за 2012 год </t>
  </si>
  <si>
    <t xml:space="preserve">Адрес </t>
  </si>
  <si>
    <t>Задолженность на 01.01.2013 г.</t>
  </si>
  <si>
    <t>Сальдо на 01.01.2012 г.</t>
  </si>
  <si>
    <t>Ремонт фасада,цоколя</t>
  </si>
  <si>
    <t>Установка металлических дверей</t>
  </si>
  <si>
    <t>Смена канализационных труб</t>
  </si>
  <si>
    <t>гос поверка прибора учета тепловой энергии</t>
  </si>
  <si>
    <t>обслуживание теплосчетчиков</t>
  </si>
  <si>
    <t>Вывоз нечистот</t>
  </si>
  <si>
    <t>Отклонение за 2012 год (перерасход (-), неосвоение (+))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</si>
</sst>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18" applyFont="1" applyFill="1" applyBorder="1" applyAlignment="1">
      <alignment horizontal="center" vertical="top"/>
      <protection/>
    </xf>
    <xf numFmtId="0" fontId="2" fillId="0" borderId="2" xfId="18" applyFont="1" applyFill="1" applyBorder="1" applyAlignment="1">
      <alignment horizontal="left" vertical="top"/>
      <protection/>
    </xf>
    <xf numFmtId="1" fontId="2" fillId="0" borderId="2" xfId="18" applyNumberFormat="1" applyFont="1" applyFill="1" applyBorder="1" applyAlignment="1">
      <alignment horizontal="left" vertical="top"/>
      <protection/>
    </xf>
    <xf numFmtId="0" fontId="3" fillId="0" borderId="2" xfId="0" applyFont="1" applyFill="1" applyBorder="1" applyAlignment="1">
      <alignment/>
    </xf>
    <xf numFmtId="1" fontId="2" fillId="0" borderId="2" xfId="18" applyNumberFormat="1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vertical="top"/>
      <protection/>
    </xf>
    <xf numFmtId="1" fontId="3" fillId="0" borderId="2" xfId="18" applyNumberFormat="1" applyFont="1" applyFill="1" applyBorder="1" applyAlignment="1">
      <alignment vertical="top" wrapText="1"/>
      <protection/>
    </xf>
    <xf numFmtId="1" fontId="3" fillId="0" borderId="3" xfId="18" applyNumberFormat="1" applyFont="1" applyFill="1" applyBorder="1" applyAlignment="1">
      <alignment vertical="top"/>
      <protection/>
    </xf>
    <xf numFmtId="1" fontId="2" fillId="0" borderId="2" xfId="18" applyNumberFormat="1" applyFont="1" applyFill="1" applyBorder="1">
      <alignment/>
      <protection/>
    </xf>
    <xf numFmtId="0" fontId="2" fillId="0" borderId="2" xfId="0" applyFont="1" applyBorder="1" applyAlignment="1">
      <alignment/>
    </xf>
    <xf numFmtId="1" fontId="2" fillId="0" borderId="2" xfId="18" applyNumberFormat="1" applyFont="1" applyFill="1" applyBorder="1" applyAlignment="1">
      <alignment vertical="top"/>
      <protection/>
    </xf>
    <xf numFmtId="0" fontId="3" fillId="0" borderId="0" xfId="18" applyFont="1" applyFill="1" applyAlignment="1">
      <alignment vertical="top" wrapText="1"/>
      <protection/>
    </xf>
    <xf numFmtId="0" fontId="3" fillId="0" borderId="0" xfId="18" applyFont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0" borderId="0" xfId="18" applyFont="1">
      <alignment/>
      <protection/>
    </xf>
    <xf numFmtId="0" fontId="4" fillId="0" borderId="4" xfId="18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2" xfId="18" applyFont="1" applyFill="1" applyBorder="1" applyAlignment="1">
      <alignment horizontal="center"/>
      <protection/>
    </xf>
    <xf numFmtId="1" fontId="2" fillId="0" borderId="2" xfId="18" applyNumberFormat="1" applyFont="1" applyFill="1" applyBorder="1" applyAlignment="1">
      <alignment horizontal="center"/>
      <protection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5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1" fontId="3" fillId="0" borderId="2" xfId="0" applyNumberFormat="1" applyFont="1" applyFill="1" applyBorder="1" applyAlignment="1">
      <alignment horizontal="center"/>
    </xf>
    <xf numFmtId="0" fontId="2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Documents%20and%20Settings\&#1040;&#1076;&#1084;&#1080;&#1085;&#1080;&#1089;&#1090;&#1088;&#1072;&#1090;&#1086;&#1088;\&#1056;&#1072;&#1073;&#1086;&#1095;&#1080;&#1081;%20&#1089;&#1090;&#1086;&#1083;\&#1086;&#1090;&#1095;&#1077;&#1090;2012%20%20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"/>
      <sheetName val="Готовый бланк  (2)"/>
      <sheetName val="Готовый бланк  (3)"/>
      <sheetName val="Пр.окт18"/>
      <sheetName val="Пр.окт181)"/>
      <sheetName val="пр.окт22)"/>
      <sheetName val="пр.окт221)"/>
      <sheetName val="пр.окт222)"/>
      <sheetName val="пр.окт24"/>
      <sheetName val="Пр.окт241)"/>
      <sheetName val="пр.окт242"/>
      <sheetName val="пр.окт44)"/>
      <sheetName val="пр.Окт48"/>
      <sheetName val="пр.окт50"/>
      <sheetName val="пр.окт501"/>
      <sheetName val="пр.окт52"/>
      <sheetName val="пр.окт521"/>
      <sheetName val="пр.окт522"/>
      <sheetName val="пр.окт54)"/>
      <sheetName val="50лет СССР24"/>
      <sheetName val="50 летСССР26"/>
      <sheetName val="комс26"/>
      <sheetName val="комс27"/>
      <sheetName val="комс271"/>
      <sheetName val="комс272"/>
      <sheetName val="комс.273"/>
      <sheetName val="ком28"/>
      <sheetName val="комс29"/>
      <sheetName val="комс962"/>
    </sheetNames>
    <sheetDataSet>
      <sheetData sheetId="0">
        <row r="31">
          <cell r="AS31">
            <v>36422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4">
      <selection activeCell="A56" sqref="A56:IV71"/>
    </sheetView>
  </sheetViews>
  <sheetFormatPr defaultColWidth="9.00390625" defaultRowHeight="12.75"/>
  <cols>
    <col min="1" max="1" width="65.125" style="0" customWidth="1"/>
    <col min="2" max="2" width="25.75390625" style="0" customWidth="1"/>
  </cols>
  <sheetData>
    <row r="1" spans="1:2" ht="12.75">
      <c r="A1" s="1" t="s">
        <v>0</v>
      </c>
      <c r="B1" s="23"/>
    </row>
    <row r="2" spans="1:2" ht="27.75" customHeight="1">
      <c r="A2" s="43" t="s">
        <v>45</v>
      </c>
      <c r="B2" s="43"/>
    </row>
    <row r="3" spans="1:2" ht="12.75">
      <c r="A3" s="22"/>
      <c r="B3" s="23"/>
    </row>
    <row r="4" spans="1:2" ht="12.75">
      <c r="A4" s="24" t="s">
        <v>46</v>
      </c>
      <c r="B4" s="25" t="s">
        <v>44</v>
      </c>
    </row>
    <row r="5" spans="1:2" ht="12.75">
      <c r="A5" s="9" t="s">
        <v>1</v>
      </c>
      <c r="B5" s="26" t="s">
        <v>43</v>
      </c>
    </row>
    <row r="6" spans="1:2" ht="12.75">
      <c r="A6" s="2" t="s">
        <v>9</v>
      </c>
      <c r="B6" s="27">
        <v>2543</v>
      </c>
    </row>
    <row r="7" spans="1:2" ht="12.75">
      <c r="A7" s="3" t="s">
        <v>2</v>
      </c>
      <c r="B7" s="27">
        <v>745392</v>
      </c>
    </row>
    <row r="8" spans="1:2" ht="12.75">
      <c r="A8" s="3" t="s">
        <v>3</v>
      </c>
      <c r="B8" s="28">
        <v>735053</v>
      </c>
    </row>
    <row r="9" spans="1:2" ht="12.75">
      <c r="A9" s="4" t="s">
        <v>4</v>
      </c>
      <c r="B9" s="29">
        <f>'[1]факт'!AS31</f>
        <v>36422</v>
      </c>
    </row>
    <row r="10" spans="1:2" ht="12.75">
      <c r="A10" s="5" t="s">
        <v>5</v>
      </c>
      <c r="B10" s="27">
        <v>36452</v>
      </c>
    </row>
    <row r="11" spans="1:2" ht="12.75">
      <c r="A11" s="3" t="s">
        <v>6</v>
      </c>
      <c r="B11" s="30">
        <v>5816</v>
      </c>
    </row>
    <row r="12" spans="1:2" ht="12.75">
      <c r="A12" s="6" t="s">
        <v>7</v>
      </c>
      <c r="B12" s="30">
        <v>5022</v>
      </c>
    </row>
    <row r="13" spans="1:2" ht="12.75">
      <c r="A13" s="7" t="s">
        <v>8</v>
      </c>
      <c r="B13" s="31">
        <f>B8+B10+B12</f>
        <v>776527</v>
      </c>
    </row>
    <row r="14" spans="1:2" ht="12.75">
      <c r="A14" s="8" t="s">
        <v>47</v>
      </c>
      <c r="B14" s="31">
        <f>B6+B7+B9+B11-B13</f>
        <v>13646</v>
      </c>
    </row>
    <row r="15" spans="1:2" ht="12.75">
      <c r="A15" s="9" t="s">
        <v>10</v>
      </c>
      <c r="B15" s="32" t="s">
        <v>43</v>
      </c>
    </row>
    <row r="16" spans="1:2" ht="12.75">
      <c r="A16" s="10" t="s">
        <v>48</v>
      </c>
      <c r="B16" s="40">
        <v>-29039</v>
      </c>
    </row>
    <row r="17" spans="1:2" ht="12.75">
      <c r="A17" s="11" t="s">
        <v>11</v>
      </c>
      <c r="B17" s="33">
        <f>SUM(B18:B30)</f>
        <v>181000</v>
      </c>
    </row>
    <row r="18" spans="1:2" ht="12.75">
      <c r="A18" s="12" t="s">
        <v>49</v>
      </c>
      <c r="B18" s="34">
        <v>8660</v>
      </c>
    </row>
    <row r="19" spans="1:2" ht="12.75">
      <c r="A19" s="12" t="s">
        <v>12</v>
      </c>
      <c r="B19" s="34">
        <f>3188+16650</f>
        <v>19838</v>
      </c>
    </row>
    <row r="20" spans="1:2" ht="12.75">
      <c r="A20" s="12" t="s">
        <v>13</v>
      </c>
      <c r="B20" s="34">
        <v>1890</v>
      </c>
    </row>
    <row r="21" spans="1:2" ht="12.75">
      <c r="A21" s="12" t="s">
        <v>50</v>
      </c>
      <c r="B21" s="34">
        <v>12338</v>
      </c>
    </row>
    <row r="22" spans="1:2" ht="12.75">
      <c r="A22" s="12" t="s">
        <v>14</v>
      </c>
      <c r="B22" s="34">
        <v>15542</v>
      </c>
    </row>
    <row r="23" spans="1:2" ht="12.75">
      <c r="A23" s="12" t="s">
        <v>15</v>
      </c>
      <c r="B23" s="34">
        <f>6006+4505+7246+3724+9687</f>
        <v>31168</v>
      </c>
    </row>
    <row r="24" spans="1:2" ht="12.75">
      <c r="A24" s="12" t="s">
        <v>16</v>
      </c>
      <c r="B24" s="34">
        <v>3335</v>
      </c>
    </row>
    <row r="25" spans="1:2" ht="12.75">
      <c r="A25" s="12" t="s">
        <v>17</v>
      </c>
      <c r="B25" s="34">
        <v>41784</v>
      </c>
    </row>
    <row r="26" spans="1:2" ht="12.75">
      <c r="A26" s="12" t="s">
        <v>18</v>
      </c>
      <c r="B26" s="34">
        <v>158</v>
      </c>
    </row>
    <row r="27" spans="1:2" ht="12.75">
      <c r="A27" s="12" t="s">
        <v>51</v>
      </c>
      <c r="B27" s="34">
        <f>2637+10628</f>
        <v>13265</v>
      </c>
    </row>
    <row r="28" spans="1:2" ht="12.75">
      <c r="A28" s="12" t="s">
        <v>52</v>
      </c>
      <c r="B28" s="34">
        <v>9300</v>
      </c>
    </row>
    <row r="29" spans="1:2" ht="12.75">
      <c r="A29" s="35" t="s">
        <v>53</v>
      </c>
      <c r="B29" s="36">
        <v>2474</v>
      </c>
    </row>
    <row r="30" spans="1:2" ht="12.75">
      <c r="A30" s="12" t="s">
        <v>19</v>
      </c>
      <c r="B30" s="34">
        <f>6264+2979+8394+742+2869</f>
        <v>21248</v>
      </c>
    </row>
    <row r="31" spans="1:2" ht="30" customHeight="1">
      <c r="A31" s="13" t="s">
        <v>20</v>
      </c>
      <c r="B31" s="37">
        <v>28049</v>
      </c>
    </row>
    <row r="32" spans="1:2" ht="21.75" customHeight="1">
      <c r="A32" s="14" t="s">
        <v>21</v>
      </c>
      <c r="B32" s="33">
        <f>B33+B40</f>
        <v>283570</v>
      </c>
    </row>
    <row r="33" spans="1:2" ht="12.75">
      <c r="A33" s="15" t="s">
        <v>22</v>
      </c>
      <c r="B33" s="38">
        <f>SUM(B34:B39)</f>
        <v>128275</v>
      </c>
    </row>
    <row r="34" spans="1:2" ht="12.75">
      <c r="A34" s="16" t="s">
        <v>23</v>
      </c>
      <c r="B34" s="39">
        <v>31469</v>
      </c>
    </row>
    <row r="35" spans="1:2" ht="15.75" customHeight="1">
      <c r="A35" s="17" t="s">
        <v>24</v>
      </c>
      <c r="B35" s="39">
        <v>924</v>
      </c>
    </row>
    <row r="36" spans="1:2" ht="12.75">
      <c r="A36" s="16" t="s">
        <v>25</v>
      </c>
      <c r="B36" s="39">
        <v>916</v>
      </c>
    </row>
    <row r="37" spans="1:2" ht="12.75">
      <c r="A37" s="12" t="s">
        <v>54</v>
      </c>
      <c r="B37" s="39"/>
    </row>
    <row r="38" spans="1:2" ht="12.75">
      <c r="A38" s="16" t="s">
        <v>26</v>
      </c>
      <c r="B38" s="40"/>
    </row>
    <row r="39" spans="1:2" ht="12.75">
      <c r="A39" s="16" t="s">
        <v>27</v>
      </c>
      <c r="B39" s="39">
        <v>94966</v>
      </c>
    </row>
    <row r="40" spans="1:2" ht="12.75">
      <c r="A40" s="15" t="s">
        <v>28</v>
      </c>
      <c r="B40" s="38">
        <f>SUM(B41:B44)</f>
        <v>155295</v>
      </c>
    </row>
    <row r="41" spans="1:2" ht="12.75">
      <c r="A41" s="16" t="s">
        <v>29</v>
      </c>
      <c r="B41" s="39">
        <v>67511</v>
      </c>
    </row>
    <row r="42" spans="1:2" ht="12.75">
      <c r="A42" s="16" t="s">
        <v>30</v>
      </c>
      <c r="B42" s="39">
        <v>39088</v>
      </c>
    </row>
    <row r="43" spans="1:2" ht="12.75">
      <c r="A43" s="18" t="s">
        <v>31</v>
      </c>
      <c r="B43" s="39">
        <v>28696</v>
      </c>
    </row>
    <row r="44" spans="1:2" ht="12.75">
      <c r="A44" s="16" t="s">
        <v>32</v>
      </c>
      <c r="B44" s="41">
        <v>20000</v>
      </c>
    </row>
    <row r="45" spans="1:2" ht="12.75">
      <c r="A45" s="19" t="s">
        <v>33</v>
      </c>
      <c r="B45" s="37">
        <v>33940</v>
      </c>
    </row>
    <row r="46" spans="1:2" ht="12.75">
      <c r="A46" s="20" t="s">
        <v>34</v>
      </c>
      <c r="B46" s="33">
        <v>78173</v>
      </c>
    </row>
    <row r="47" spans="1:2" ht="12.75">
      <c r="A47" s="12" t="s">
        <v>35</v>
      </c>
      <c r="B47" s="39">
        <v>6191</v>
      </c>
    </row>
    <row r="48" spans="1:2" ht="12.75">
      <c r="A48" s="12" t="s">
        <v>36</v>
      </c>
      <c r="B48" s="39">
        <v>4232</v>
      </c>
    </row>
    <row r="49" spans="1:2" ht="12.75">
      <c r="A49" s="12" t="s">
        <v>37</v>
      </c>
      <c r="B49" s="39">
        <v>17371</v>
      </c>
    </row>
    <row r="50" spans="1:2" ht="12.75">
      <c r="A50" s="12" t="s">
        <v>38</v>
      </c>
      <c r="B50" s="39">
        <v>50379</v>
      </c>
    </row>
    <row r="51" spans="1:2" ht="12.75">
      <c r="A51" s="21" t="s">
        <v>39</v>
      </c>
      <c r="B51" s="33">
        <f>B46+B45+B32+B31+B17</f>
        <v>604732</v>
      </c>
    </row>
    <row r="52" spans="1:2" ht="12.75">
      <c r="A52" s="12" t="s">
        <v>40</v>
      </c>
      <c r="B52" s="41">
        <v>6195</v>
      </c>
    </row>
    <row r="53" spans="1:2" ht="12.75">
      <c r="A53" s="21" t="s">
        <v>41</v>
      </c>
      <c r="B53" s="37">
        <f>B52+B51</f>
        <v>610927</v>
      </c>
    </row>
    <row r="54" spans="1:2" ht="12.75">
      <c r="A54" s="21" t="s">
        <v>42</v>
      </c>
      <c r="B54" s="33">
        <f>B53*1.18</f>
        <v>720893.86</v>
      </c>
    </row>
    <row r="55" spans="1:2" ht="12.75">
      <c r="A55" s="12" t="s">
        <v>55</v>
      </c>
      <c r="B55" s="42">
        <f>B13+B16-B54</f>
        <v>26594.140000000014</v>
      </c>
    </row>
  </sheetData>
  <autoFilter ref="B1:B70"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2013-04-01T05:37:22Z</dcterms:modified>
  <cp:category/>
  <cp:version/>
  <cp:contentType/>
  <cp:contentStatus/>
</cp:coreProperties>
</file>