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тчет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<sst xmlns="http://schemas.openxmlformats.org/spreadsheetml/2006/main" count="115" uniqueCount="58">
  <si>
    <t>ОТЧЕТ</t>
  </si>
  <si>
    <t xml:space="preserve">Адрес </t>
  </si>
  <si>
    <t>Проспект Октября 48</t>
  </si>
  <si>
    <t>Статьи доходов</t>
  </si>
  <si>
    <t>Сумма,руб.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</si>
  <si>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</si>
  <si>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</si>
  <si>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</si>
  <si>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</si>
  <si>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</si>
  <si>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</si>
  <si>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</si>
  <si>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01.01.2013 г.</t>
  </si>
  <si>
    <t>Статьи расходов</t>
  </si>
  <si>
    <t>1. Расходы по текущему ремонту и набору работ:</t>
  </si>
  <si>
    <t>Очистка кровли от снега</t>
  </si>
  <si>
    <t>Остекление (ремонт окон)</t>
  </si>
  <si>
    <t>Подготовка к зиме (промывка, опрессовка)</t>
  </si>
  <si>
    <t>Смена вентилей</t>
  </si>
  <si>
    <t>Смена отдельных участков труб</t>
  </si>
  <si>
    <t>Электромонтажные работы</t>
  </si>
  <si>
    <t>обслуживание теплосчетчиков</t>
  </si>
  <si>
    <t>Благоустройсто (установка урн, скамеек,огражд.)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</si>
  <si>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</si>
  <si>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</si>
  <si>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</si>
  <si>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</si>
  <si>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</si>
  <si>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</si>
  <si>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</si>
  <si>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</si>
  <si>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</si>
  <si>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</si>
  <si>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Итого расходов</t>
  </si>
  <si>
    <t>Итого стоимость услуг без НДС</t>
  </si>
  <si>
    <t>Итого стоимость услуг  с НДС</t>
  </si>
  <si>
    <t xml:space="preserve"> стоимости работ по содержанию и ремонту общедомового имущества 
за 2013 год </t>
  </si>
  <si>
    <t>Задолженность на 01.01.2014 г.</t>
  </si>
  <si>
    <t>Сальдо на 01.01.2013 г.</t>
  </si>
  <si>
    <t>замена окон на пластик</t>
  </si>
  <si>
    <t>Ремонт козырьков</t>
  </si>
  <si>
    <t>Общестроительные работы</t>
  </si>
  <si>
    <t>Перенавеска водосточных труб</t>
  </si>
  <si>
    <t>Ремонт балконных плит</t>
  </si>
  <si>
    <t>смена сгона</t>
  </si>
  <si>
    <t>Дезинсекция и дератизация</t>
  </si>
  <si>
    <t xml:space="preserve">начисление  и сбор платежей </t>
  </si>
  <si>
    <t>январь-апрель</t>
  </si>
  <si>
    <t>май- декабрь</t>
  </si>
  <si>
    <t>регистрация</t>
  </si>
  <si>
    <t>справки</t>
  </si>
  <si>
    <t>услуги по приему платежей 0,8%</t>
  </si>
  <si>
    <t>управление жилфондом</t>
  </si>
  <si>
    <t>6. Прочие расходы</t>
  </si>
  <si>
    <t>Отклонение за 2013 год (перерасход (-), неосвоение (+))</t>
  </si>
  <si>
    <t>Справочно:отклонение от сметы связано с дополнительными работами по сантехнике, ремонту балконных плит.</t>
  </si>
  <si>
    <t>Перерасчет платы за содержание и ремонт жилого помещения исходя из норм накопления ТБО на  1 человека в размере 1 куб. метра за 2010-2011гг.</t>
  </si>
  <si>
    <t>Финансовый результат ( перерасход"-",неосвоение"+") с учетом перерасчета с НДС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</si>
</sst>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3" applyFont="1" applyFill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Fill="1" applyAlignment="1">
      <alignment vertical="top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0" xfId="53" applyFont="1">
      <alignment/>
      <protection/>
    </xf>
    <xf numFmtId="0" fontId="3" fillId="0" borderId="10" xfId="53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/>
      <protection/>
    </xf>
    <xf numFmtId="1" fontId="2" fillId="0" borderId="0" xfId="0" applyNumberFormat="1" applyFont="1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/>
      <protection/>
    </xf>
    <xf numFmtId="1" fontId="1" fillId="0" borderId="10" xfId="53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1" fillId="0" borderId="10" xfId="53" applyNumberFormat="1" applyFont="1" applyFill="1" applyBorder="1" applyAlignment="1">
      <alignment horizontal="left" vertical="top" wrapText="1"/>
      <protection/>
    </xf>
    <xf numFmtId="1" fontId="1" fillId="0" borderId="10" xfId="53" applyNumberFormat="1" applyFont="1" applyBorder="1" applyAlignment="1">
      <alignment horizontal="center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horizontal="center"/>
      <protection/>
    </xf>
    <xf numFmtId="1" fontId="1" fillId="0" borderId="10" xfId="53" applyNumberFormat="1" applyFont="1" applyFill="1" applyBorder="1">
      <alignment/>
      <protection/>
    </xf>
    <xf numFmtId="0" fontId="1" fillId="0" borderId="10" xfId="0" applyFont="1" applyBorder="1" applyAlignment="1">
      <alignment/>
    </xf>
    <xf numFmtId="1" fontId="1" fillId="0" borderId="10" xfId="53" applyNumberFormat="1" applyFont="1" applyFill="1" applyBorder="1" applyAlignment="1">
      <alignment vertical="top"/>
      <protection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52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9">
      <selection activeCell="A55" sqref="A55"/>
    </sheetView>
  </sheetViews>
  <sheetFormatPr defaultColWidth="9.140625" defaultRowHeight="12.75"/>
  <cols>
    <col min="1" max="1" width="65.140625" style="0" customWidth="1"/>
    <col min="2" max="2" width="22.421875" style="0" customWidth="1"/>
  </cols>
  <sheetData>
    <row r="1" spans="1:2" ht="12.75">
      <c r="A1" s="1" t="s">
        <v>0</v>
      </c>
      <c r="B1" s="2"/>
    </row>
    <row r="2" spans="1:2" ht="25.5" customHeight="1">
      <c r="A2" s="1" t="s">
        <v>36</v>
      </c>
      <c r="B2" s="2"/>
    </row>
    <row r="3" spans="1:2" ht="12.75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12</v>
      </c>
      <c r="B6" s="37">
        <v>24541</v>
      </c>
    </row>
    <row r="7" spans="1:2" ht="12.75">
      <c r="A7" s="9" t="s">
        <v>5</v>
      </c>
      <c r="B7" s="38">
        <v>396174</v>
      </c>
    </row>
    <row r="8" spans="1:2" ht="12.75">
      <c r="A8" s="9" t="s">
        <v>6</v>
      </c>
      <c r="B8" s="38">
        <v>386369</v>
      </c>
    </row>
    <row r="9" spans="1:2" ht="12.75">
      <c r="A9" s="10" t="s">
        <v>7</v>
      </c>
      <c r="B9" s="39">
        <v>25191</v>
      </c>
    </row>
    <row r="10" spans="1:2" ht="12.75">
      <c r="A10" s="11" t="s">
        <v>8</v>
      </c>
      <c r="B10" s="38">
        <v>25971</v>
      </c>
    </row>
    <row r="11" spans="1:2" ht="12.75">
      <c r="A11" s="9" t="s">
        <v>9</v>
      </c>
      <c r="B11" s="40">
        <v>10243</v>
      </c>
    </row>
    <row r="12" spans="1:2" ht="12.75">
      <c r="A12" s="12" t="s">
        <v>10</v>
      </c>
      <c r="B12" s="41">
        <v>7043</v>
      </c>
    </row>
    <row r="13" spans="1:2" ht="12.75">
      <c r="A13" s="13" t="s">
        <v>11</v>
      </c>
      <c r="B13" s="14">
        <f>B8+B10+B12</f>
        <v>419383</v>
      </c>
    </row>
    <row r="14" spans="1:2" ht="12.75">
      <c r="A14" s="15" t="s">
        <v>37</v>
      </c>
      <c r="B14" s="14">
        <f>B6+B7+B9+B11-B13</f>
        <v>36766</v>
      </c>
    </row>
    <row r="15" spans="1:2" ht="12.75">
      <c r="A15" s="6" t="s">
        <v>13</v>
      </c>
      <c r="B15" s="16" t="s">
        <v>4</v>
      </c>
    </row>
    <row r="16" spans="1:2" ht="12.75">
      <c r="A16" s="17" t="s">
        <v>38</v>
      </c>
      <c r="B16" s="18">
        <v>174595</v>
      </c>
    </row>
    <row r="17" spans="1:2" ht="12.75">
      <c r="A17" s="19" t="s">
        <v>14</v>
      </c>
      <c r="B17" s="20">
        <f>SUM(B18:B31)</f>
        <v>215039</v>
      </c>
    </row>
    <row r="18" spans="1:2" ht="12.75">
      <c r="A18" s="21" t="s">
        <v>39</v>
      </c>
      <c r="B18" s="23">
        <v>117305</v>
      </c>
    </row>
    <row r="19" spans="1:2" ht="12.75">
      <c r="A19" s="21" t="s">
        <v>15</v>
      </c>
      <c r="B19" s="23">
        <v>13819</v>
      </c>
    </row>
    <row r="20" spans="1:2" ht="12.75">
      <c r="A20" s="21" t="s">
        <v>40</v>
      </c>
      <c r="B20" s="23">
        <v>4153</v>
      </c>
    </row>
    <row r="21" spans="1:2" ht="12.75">
      <c r="A21" s="21" t="s">
        <v>41</v>
      </c>
      <c r="B21" s="23">
        <f>58+646+5442</f>
        <v>6146</v>
      </c>
    </row>
    <row r="22" spans="1:2" ht="12.75">
      <c r="A22" s="21" t="s">
        <v>42</v>
      </c>
      <c r="B22" s="23">
        <v>460</v>
      </c>
    </row>
    <row r="23" spans="1:2" ht="12.75">
      <c r="A23" s="21" t="s">
        <v>43</v>
      </c>
      <c r="B23" s="23">
        <v>6019</v>
      </c>
    </row>
    <row r="24" spans="1:2" ht="12.75">
      <c r="A24" s="21" t="s">
        <v>16</v>
      </c>
      <c r="B24" s="43">
        <f>2006+1636+2343+646</f>
        <v>6631</v>
      </c>
    </row>
    <row r="25" spans="1:2" ht="23.25" customHeight="1">
      <c r="A25" s="21" t="s">
        <v>17</v>
      </c>
      <c r="B25" s="23">
        <v>42297</v>
      </c>
    </row>
    <row r="26" spans="1:2" ht="12.75">
      <c r="A26" s="21" t="s">
        <v>18</v>
      </c>
      <c r="B26" s="23">
        <f>1335+2882</f>
        <v>4217</v>
      </c>
    </row>
    <row r="27" spans="1:2" ht="12.75">
      <c r="A27" s="21" t="s">
        <v>19</v>
      </c>
      <c r="B27" s="23">
        <v>1669</v>
      </c>
    </row>
    <row r="28" spans="1:2" ht="12.75">
      <c r="A28" s="21" t="s">
        <v>20</v>
      </c>
      <c r="B28" s="23">
        <v>89</v>
      </c>
    </row>
    <row r="29" spans="1:2" ht="12.75">
      <c r="A29" s="42" t="s">
        <v>44</v>
      </c>
      <c r="B29" s="23">
        <v>1452</v>
      </c>
    </row>
    <row r="30" spans="1:2" ht="12.75">
      <c r="A30" s="22" t="s">
        <v>21</v>
      </c>
      <c r="B30" s="23">
        <v>8003</v>
      </c>
    </row>
    <row r="31" spans="1:2" ht="12.75">
      <c r="A31" s="21" t="s">
        <v>22</v>
      </c>
      <c r="B31" s="23">
        <v>2779</v>
      </c>
    </row>
    <row r="32" spans="1:2" ht="24">
      <c r="A32" s="24" t="s">
        <v>23</v>
      </c>
      <c r="B32" s="25">
        <v>17748</v>
      </c>
    </row>
    <row r="33" spans="1:2" ht="24">
      <c r="A33" s="26" t="s">
        <v>24</v>
      </c>
      <c r="B33" s="20">
        <f>B34+B38</f>
        <v>101895</v>
      </c>
    </row>
    <row r="34" spans="1:2" ht="12.75">
      <c r="A34" s="27" t="s">
        <v>25</v>
      </c>
      <c r="B34" s="28">
        <v>41434</v>
      </c>
    </row>
    <row r="35" spans="1:2" ht="12.75">
      <c r="A35" s="29" t="s">
        <v>26</v>
      </c>
      <c r="B35" s="44">
        <v>25094</v>
      </c>
    </row>
    <row r="36" spans="1:2" ht="12.75">
      <c r="A36" s="31" t="s">
        <v>27</v>
      </c>
      <c r="B36" s="30">
        <v>16214</v>
      </c>
    </row>
    <row r="37" spans="1:2" ht="12.75">
      <c r="A37" s="29" t="s">
        <v>45</v>
      </c>
      <c r="B37" s="30">
        <v>126</v>
      </c>
    </row>
    <row r="38" spans="1:2" ht="12.75">
      <c r="A38" s="27" t="s">
        <v>28</v>
      </c>
      <c r="B38" s="28">
        <f>B39+B40</f>
        <v>60461</v>
      </c>
    </row>
    <row r="39" spans="1:2" ht="12.75">
      <c r="A39" s="29" t="s">
        <v>29</v>
      </c>
      <c r="B39" s="30">
        <v>46181</v>
      </c>
    </row>
    <row r="40" spans="1:2" ht="12.75">
      <c r="A40" s="29" t="s">
        <v>30</v>
      </c>
      <c r="B40" s="32">
        <v>14280</v>
      </c>
    </row>
    <row r="41" spans="1:2" ht="12.75">
      <c r="A41" s="33" t="s">
        <v>31</v>
      </c>
      <c r="B41" s="25">
        <v>16322</v>
      </c>
    </row>
    <row r="42" spans="1:2" ht="12.75">
      <c r="A42" s="34" t="s">
        <v>32</v>
      </c>
      <c r="B42" s="20">
        <f>B43+B49</f>
        <v>57436</v>
      </c>
    </row>
    <row r="43" spans="1:2" ht="12.75">
      <c r="A43" s="45" t="s">
        <v>46</v>
      </c>
      <c r="B43" s="20">
        <f>B44+B45+B46+B47+B48</f>
        <v>32803</v>
      </c>
    </row>
    <row r="44" spans="1:2" ht="12.75">
      <c r="A44" s="45" t="s">
        <v>47</v>
      </c>
      <c r="B44" s="46">
        <v>10500</v>
      </c>
    </row>
    <row r="45" spans="1:2" ht="12.75">
      <c r="A45" s="45" t="s">
        <v>48</v>
      </c>
      <c r="B45" s="46">
        <v>16466</v>
      </c>
    </row>
    <row r="46" spans="1:2" ht="12.75">
      <c r="A46" s="45" t="s">
        <v>49</v>
      </c>
      <c r="B46" s="46">
        <f>222+111</f>
        <v>333</v>
      </c>
    </row>
    <row r="47" spans="1:2" ht="12.75">
      <c r="A47" s="45" t="s">
        <v>50</v>
      </c>
      <c r="B47" s="46">
        <f>419+70</f>
        <v>489</v>
      </c>
    </row>
    <row r="48" spans="1:2" ht="12.75">
      <c r="A48" s="45" t="s">
        <v>51</v>
      </c>
      <c r="B48" s="46">
        <v>5015</v>
      </c>
    </row>
    <row r="49" spans="1:2" ht="12.75">
      <c r="A49" s="45" t="s">
        <v>52</v>
      </c>
      <c r="B49" s="30">
        <v>24633</v>
      </c>
    </row>
    <row r="50" spans="1:2" ht="12.75">
      <c r="A50" s="35" t="s">
        <v>33</v>
      </c>
      <c r="B50" s="20">
        <f>B42+B41+B33+B32+B17</f>
        <v>408440</v>
      </c>
    </row>
    <row r="51" spans="1:2" ht="12.75">
      <c r="A51" s="21" t="s">
        <v>53</v>
      </c>
      <c r="B51" s="32">
        <v>2879</v>
      </c>
    </row>
    <row r="52" spans="1:2" ht="12.75">
      <c r="A52" s="35" t="s">
        <v>34</v>
      </c>
      <c r="B52" s="25">
        <f>B51+B50</f>
        <v>411319</v>
      </c>
    </row>
    <row r="53" spans="1:2" ht="12.75">
      <c r="A53" s="35" t="s">
        <v>35</v>
      </c>
      <c r="B53" s="20">
        <f>B52*1.18</f>
        <v>485356.42</v>
      </c>
    </row>
    <row r="54" spans="1:2" ht="12.75">
      <c r="A54" s="21" t="s">
        <v>54</v>
      </c>
      <c r="B54" s="36">
        <f>B13+B16-B53</f>
        <v>108621.58000000002</v>
      </c>
    </row>
    <row r="55" spans="1:2" ht="24">
      <c r="A55" s="3" t="s">
        <v>55</v>
      </c>
      <c r="B55" s="2"/>
    </row>
  </sheetData>
  <sheetProtection/>
  <printOptions/>
  <pageMargins left="0.75" right="0.75" top="0.25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40">
      <selection activeCell="A57" sqref="A57:IV61"/>
    </sheetView>
  </sheetViews>
  <sheetFormatPr defaultColWidth="9.140625" defaultRowHeight="12.75"/>
  <cols>
    <col min="1" max="1" width="68.28125" style="0" customWidth="1"/>
    <col min="2" max="2" width="18.7109375" style="0" customWidth="1"/>
  </cols>
  <sheetData>
    <row r="1" spans="1:2" ht="12.75">
      <c r="A1" s="1" t="s">
        <v>0</v>
      </c>
      <c r="B1" s="2"/>
    </row>
    <row r="2" spans="1:2" ht="25.5" customHeight="1">
      <c r="A2" s="1" t="s">
        <v>36</v>
      </c>
      <c r="B2" s="2"/>
    </row>
    <row r="3" spans="1:2" ht="2.25" customHeight="1">
      <c r="A3" s="3"/>
      <c r="B3" s="2"/>
    </row>
    <row r="4" spans="1:2" ht="12.75">
      <c r="A4" s="4" t="s">
        <v>1</v>
      </c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12</v>
      </c>
      <c r="B6" s="37">
        <v>24541</v>
      </c>
    </row>
    <row r="7" spans="1:2" ht="12.75">
      <c r="A7" s="9" t="s">
        <v>5</v>
      </c>
      <c r="B7" s="38">
        <v>396174</v>
      </c>
    </row>
    <row r="8" spans="1:2" ht="12.75">
      <c r="A8" s="9" t="s">
        <v>6</v>
      </c>
      <c r="B8" s="38">
        <v>386369</v>
      </c>
    </row>
    <row r="9" spans="1:2" ht="12.75">
      <c r="A9" s="10" t="s">
        <v>7</v>
      </c>
      <c r="B9" s="39">
        <v>25191</v>
      </c>
    </row>
    <row r="10" spans="1:2" ht="12.75">
      <c r="A10" s="11" t="s">
        <v>8</v>
      </c>
      <c r="B10" s="38">
        <v>25971</v>
      </c>
    </row>
    <row r="11" spans="1:2" ht="12.75">
      <c r="A11" s="9" t="s">
        <v>9</v>
      </c>
      <c r="B11" s="40">
        <v>10243</v>
      </c>
    </row>
    <row r="12" spans="1:2" ht="12.75">
      <c r="A12" s="12" t="s">
        <v>10</v>
      </c>
      <c r="B12" s="41">
        <v>7043</v>
      </c>
    </row>
    <row r="13" spans="1:2" ht="12.75">
      <c r="A13" s="13" t="s">
        <v>11</v>
      </c>
      <c r="B13" s="14">
        <f>B8+B10+B12</f>
        <v>419383</v>
      </c>
    </row>
    <row r="14" spans="1:2" ht="12.75">
      <c r="A14" s="15" t="s">
        <v>37</v>
      </c>
      <c r="B14" s="14">
        <f>B6+B7+B9+B11-B13</f>
        <v>36766</v>
      </c>
    </row>
    <row r="15" spans="1:2" ht="12.75">
      <c r="A15" s="6" t="s">
        <v>13</v>
      </c>
      <c r="B15" s="16" t="s">
        <v>4</v>
      </c>
    </row>
    <row r="16" spans="1:2" ht="12.75">
      <c r="A16" s="17" t="s">
        <v>38</v>
      </c>
      <c r="B16" s="18">
        <v>174595</v>
      </c>
    </row>
    <row r="17" spans="1:2" ht="12.75">
      <c r="A17" s="19" t="s">
        <v>14</v>
      </c>
      <c r="B17" s="20">
        <f>SUM(B18:B31)</f>
        <v>215039</v>
      </c>
    </row>
    <row r="18" spans="1:2" ht="12.75">
      <c r="A18" s="21" t="s">
        <v>39</v>
      </c>
      <c r="B18" s="23">
        <v>117305</v>
      </c>
    </row>
    <row r="19" spans="1:2" ht="12.75">
      <c r="A19" s="21" t="s">
        <v>15</v>
      </c>
      <c r="B19" s="23">
        <v>13819</v>
      </c>
    </row>
    <row r="20" spans="1:2" ht="12.75">
      <c r="A20" s="21" t="s">
        <v>40</v>
      </c>
      <c r="B20" s="23">
        <v>4153</v>
      </c>
    </row>
    <row r="21" spans="1:2" ht="12.75">
      <c r="A21" s="21" t="s">
        <v>41</v>
      </c>
      <c r="B21" s="23">
        <f>58+646+5442</f>
        <v>6146</v>
      </c>
    </row>
    <row r="22" spans="1:2" ht="12.75">
      <c r="A22" s="21" t="s">
        <v>42</v>
      </c>
      <c r="B22" s="23">
        <v>460</v>
      </c>
    </row>
    <row r="23" spans="1:2" ht="12.75">
      <c r="A23" s="21" t="s">
        <v>43</v>
      </c>
      <c r="B23" s="23">
        <v>6019</v>
      </c>
    </row>
    <row r="24" spans="1:2" ht="12.75">
      <c r="A24" s="21" t="s">
        <v>16</v>
      </c>
      <c r="B24" s="43">
        <f>2006+1636+2343+646</f>
        <v>6631</v>
      </c>
    </row>
    <row r="25" spans="1:2" ht="23.25" customHeight="1">
      <c r="A25" s="21" t="s">
        <v>17</v>
      </c>
      <c r="B25" s="23">
        <v>42297</v>
      </c>
    </row>
    <row r="26" spans="1:2" ht="12.75">
      <c r="A26" s="21" t="s">
        <v>18</v>
      </c>
      <c r="B26" s="23">
        <f>1335+2882</f>
        <v>4217</v>
      </c>
    </row>
    <row r="27" spans="1:2" ht="12.75">
      <c r="A27" s="21" t="s">
        <v>19</v>
      </c>
      <c r="B27" s="23">
        <v>1669</v>
      </c>
    </row>
    <row r="28" spans="1:2" ht="12.75">
      <c r="A28" s="21" t="s">
        <v>20</v>
      </c>
      <c r="B28" s="23">
        <v>89</v>
      </c>
    </row>
    <row r="29" spans="1:2" ht="12.75">
      <c r="A29" s="42" t="s">
        <v>44</v>
      </c>
      <c r="B29" s="23">
        <v>1452</v>
      </c>
    </row>
    <row r="30" spans="1:2" ht="12.75">
      <c r="A30" s="22" t="s">
        <v>21</v>
      </c>
      <c r="B30" s="23">
        <v>8003</v>
      </c>
    </row>
    <row r="31" spans="1:2" ht="12.75">
      <c r="A31" s="21" t="s">
        <v>22</v>
      </c>
      <c r="B31" s="23">
        <v>2779</v>
      </c>
    </row>
    <row r="32" spans="1:2" ht="24">
      <c r="A32" s="24" t="s">
        <v>23</v>
      </c>
      <c r="B32" s="25">
        <v>17748</v>
      </c>
    </row>
    <row r="33" spans="1:2" ht="12.75">
      <c r="A33" s="26" t="s">
        <v>24</v>
      </c>
      <c r="B33" s="20">
        <f>B34+B38</f>
        <v>101895</v>
      </c>
    </row>
    <row r="34" spans="1:2" ht="12.75">
      <c r="A34" s="27" t="s">
        <v>25</v>
      </c>
      <c r="B34" s="28">
        <v>41434</v>
      </c>
    </row>
    <row r="35" spans="1:2" ht="12.75">
      <c r="A35" s="29" t="s">
        <v>26</v>
      </c>
      <c r="B35" s="44">
        <v>25094</v>
      </c>
    </row>
    <row r="36" spans="1:2" ht="12.75">
      <c r="A36" s="31" t="s">
        <v>27</v>
      </c>
      <c r="B36" s="30">
        <v>16214</v>
      </c>
    </row>
    <row r="37" spans="1:2" ht="12.75">
      <c r="A37" s="29" t="s">
        <v>45</v>
      </c>
      <c r="B37" s="30">
        <v>126</v>
      </c>
    </row>
    <row r="38" spans="1:2" ht="12.75">
      <c r="A38" s="27" t="s">
        <v>28</v>
      </c>
      <c r="B38" s="28">
        <f>B39+B40</f>
        <v>60461</v>
      </c>
    </row>
    <row r="39" spans="1:2" ht="12.75">
      <c r="A39" s="29" t="s">
        <v>29</v>
      </c>
      <c r="B39" s="30">
        <v>46181</v>
      </c>
    </row>
    <row r="40" spans="1:2" ht="12.75">
      <c r="A40" s="29" t="s">
        <v>30</v>
      </c>
      <c r="B40" s="32">
        <v>14280</v>
      </c>
    </row>
    <row r="41" spans="1:2" ht="12.75">
      <c r="A41" s="33" t="s">
        <v>31</v>
      </c>
      <c r="B41" s="25">
        <v>16322</v>
      </c>
    </row>
    <row r="42" spans="1:2" ht="12.75">
      <c r="A42" s="34" t="s">
        <v>32</v>
      </c>
      <c r="B42" s="20">
        <f>B43+B49</f>
        <v>57436</v>
      </c>
    </row>
    <row r="43" spans="1:2" ht="12.75">
      <c r="A43" s="45" t="s">
        <v>46</v>
      </c>
      <c r="B43" s="20">
        <f>B44+B45+B46+B47+B48</f>
        <v>32803</v>
      </c>
    </row>
    <row r="44" spans="1:2" ht="12.75">
      <c r="A44" s="45" t="s">
        <v>47</v>
      </c>
      <c r="B44" s="46">
        <v>10500</v>
      </c>
    </row>
    <row r="45" spans="1:2" ht="12.75">
      <c r="A45" s="45" t="s">
        <v>48</v>
      </c>
      <c r="B45" s="46">
        <v>16466</v>
      </c>
    </row>
    <row r="46" spans="1:2" ht="12.75">
      <c r="A46" s="45" t="s">
        <v>49</v>
      </c>
      <c r="B46" s="46">
        <f>222+111</f>
        <v>333</v>
      </c>
    </row>
    <row r="47" spans="1:2" ht="12.75">
      <c r="A47" s="45" t="s">
        <v>50</v>
      </c>
      <c r="B47" s="46">
        <f>419+70</f>
        <v>489</v>
      </c>
    </row>
    <row r="48" spans="1:2" ht="12.75">
      <c r="A48" s="45" t="s">
        <v>51</v>
      </c>
      <c r="B48" s="46">
        <v>5015</v>
      </c>
    </row>
    <row r="49" spans="1:2" ht="12.75">
      <c r="A49" s="45" t="s">
        <v>52</v>
      </c>
      <c r="B49" s="30">
        <v>24633</v>
      </c>
    </row>
    <row r="50" spans="1:2" ht="12.75">
      <c r="A50" s="35" t="s">
        <v>33</v>
      </c>
      <c r="B50" s="20">
        <f>B42+B41+B33+B32+B17</f>
        <v>408440</v>
      </c>
    </row>
    <row r="51" spans="1:2" ht="12.75">
      <c r="A51" s="21" t="s">
        <v>53</v>
      </c>
      <c r="B51" s="32">
        <v>2879</v>
      </c>
    </row>
    <row r="52" spans="1:2" ht="12.75">
      <c r="A52" s="35" t="s">
        <v>34</v>
      </c>
      <c r="B52" s="25">
        <f>B51+B50</f>
        <v>411319</v>
      </c>
    </row>
    <row r="53" spans="1:2" ht="12.75">
      <c r="A53" s="35" t="s">
        <v>35</v>
      </c>
      <c r="B53" s="20">
        <f>B52*1.18</f>
        <v>485356.42</v>
      </c>
    </row>
    <row r="54" spans="1:2" ht="12.75">
      <c r="A54" s="21" t="s">
        <v>54</v>
      </c>
      <c r="B54" s="36">
        <f>B13+B16-B53</f>
        <v>108621.58000000002</v>
      </c>
    </row>
    <row r="55" spans="1:2" ht="24">
      <c r="A55" s="47" t="s">
        <v>56</v>
      </c>
      <c r="B55" s="48">
        <v>21244.54</v>
      </c>
    </row>
    <row r="56" spans="1:2" ht="12.75">
      <c r="A56" s="21" t="s">
        <v>57</v>
      </c>
      <c r="B56" s="48">
        <v>129866.54</v>
      </c>
    </row>
    <row r="57" spans="1:2" ht="12.75">
      <c r="A57" s="49"/>
      <c r="B57" s="50"/>
    </row>
    <row r="58" spans="1:2" ht="12.75">
      <c r="A58" s="49"/>
      <c r="B58" s="51"/>
    </row>
    <row r="59" spans="1:2" ht="12.75">
      <c r="A59" s="49"/>
      <c r="B59" s="52"/>
    </row>
    <row r="60" spans="1:2" ht="12.75">
      <c r="A60" s="49"/>
      <c r="B60" s="52"/>
    </row>
    <row r="61" spans="1:2" ht="12.75">
      <c r="A61" s="49"/>
      <c r="B61" s="51"/>
    </row>
  </sheetData>
  <sheetProtection/>
  <printOptions/>
  <pageMargins left="0.75" right="0.75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2014-08-04T05:52:37Z</cp:lastPrinted>
  <dcterms:created xsi:type="dcterms:W3CDTF">1996-10-08T23:32:33Z</dcterms:created>
  <dcterms:modified xsi:type="dcterms:W3CDTF">2014-08-18T02:54:52Z</dcterms:modified>
  <cp:category/>
  <cp:version/>
  <cp:contentType/>
  <cp:contentStatus/>
</cp:coreProperties>
</file>