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тчет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<sst xmlns="http://schemas.openxmlformats.org/spreadsheetml/2006/main" count="118" uniqueCount="59">
  <si>
    <t>ОТЧЕТ</t>
  </si>
  <si>
    <t xml:space="preserve">Адрес </t>
  </si>
  <si>
    <t>Проспект Октября 52</t>
  </si>
  <si>
    <t>Статьи доходов</t>
  </si>
  <si>
    <t>Сумма,руб.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</si>
  <si>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</si>
  <si>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</si>
  <si>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</si>
  <si>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</si>
  <si>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</si>
  <si>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</si>
  <si>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</si>
  <si>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01.01.2013 г.</t>
  </si>
  <si>
    <t>Статьи расходов</t>
  </si>
  <si>
    <t>1. Расходы по текущему ремонту и набору работ:</t>
  </si>
  <si>
    <t>Очистка кровли от снега</t>
  </si>
  <si>
    <t>Ремонт полов</t>
  </si>
  <si>
    <t>Подготовка к зиме (промывка, опрессовка)</t>
  </si>
  <si>
    <t>Смена отдельных участков труб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</si>
  <si>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</si>
  <si>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</si>
  <si>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</si>
  <si>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</si>
  <si>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</si>
  <si>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</si>
  <si>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</si>
  <si>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</si>
  <si>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</si>
  <si>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</si>
  <si>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</si>
  <si>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</si>
  <si>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</si>
  <si>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Итого расходов</t>
  </si>
  <si>
    <t>Итого стоимость услуг без НДС</t>
  </si>
  <si>
    <t>Итого стоимость услуг  с НДС</t>
  </si>
  <si>
    <t xml:space="preserve"> стоимости работ по содержанию и ремонту общедомового имущества 
за 2013 год </t>
  </si>
  <si>
    <t>Задолженность на 01.01.2014 г.</t>
  </si>
  <si>
    <t>Сальдо на 01.01.2013 г.</t>
  </si>
  <si>
    <t>Общестроительные работы</t>
  </si>
  <si>
    <t>Остекление (ремонт окон)</t>
  </si>
  <si>
    <t>Огнезащитная обработка</t>
  </si>
  <si>
    <t>установка контейнера</t>
  </si>
  <si>
    <t>Ремонт металлических дверей</t>
  </si>
  <si>
    <t>смена сгона</t>
  </si>
  <si>
    <t>Замер сопротивления изоляции</t>
  </si>
  <si>
    <t>Кронирование деревьев</t>
  </si>
  <si>
    <t>Ремонт асфальтового покрытия</t>
  </si>
  <si>
    <t xml:space="preserve">начисление  и сбор платежей </t>
  </si>
  <si>
    <t>январь-апрель</t>
  </si>
  <si>
    <t>май- декабрь</t>
  </si>
  <si>
    <t>регистрация</t>
  </si>
  <si>
    <t>справки</t>
  </si>
  <si>
    <t>услуги по приему платежей 0,8%</t>
  </si>
  <si>
    <t>управление жилфондом</t>
  </si>
  <si>
    <t>6. Прочие расходы</t>
  </si>
  <si>
    <t>Отклонение за 2013 год (перерасход (-), неосвоение (+))</t>
  </si>
  <si>
    <t>Справочно:отклонение от сметы связано с заменой ремонта лестничной клетки на ремонт полов по просьбе жильцов и дополнительных работ по антисептике.</t>
  </si>
  <si>
    <t>Перерасчет платы за содержание и ремонт жилого помещения исходя из норм накопления ТБО на  1 человека в размере 1 куб. метра за 2010-2011гг.</t>
  </si>
  <si>
    <t>Финансовый результат ( перерасход"-",неосвоение"+") с учетом перерасчета с НДС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</si>
</sst>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3" applyFont="1" applyFill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Fill="1" applyAlignment="1">
      <alignment vertical="top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0" xfId="53" applyFont="1">
      <alignment/>
      <protection/>
    </xf>
    <xf numFmtId="0" fontId="3" fillId="0" borderId="10" xfId="53" applyFont="1" applyFill="1" applyBorder="1" applyAlignment="1">
      <alignment horizontal="center" vertical="top"/>
      <protection/>
    </xf>
    <xf numFmtId="0" fontId="3" fillId="0" borderId="11" xfId="53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3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left" vertical="top"/>
      <protection/>
    </xf>
    <xf numFmtId="1" fontId="1" fillId="0" borderId="10" xfId="53" applyNumberFormat="1" applyFont="1" applyFill="1" applyBorder="1" applyAlignment="1">
      <alignment horizontal="left" vertical="top"/>
      <protection/>
    </xf>
    <xf numFmtId="1" fontId="1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1" fontId="1" fillId="0" borderId="10" xfId="53" applyNumberFormat="1" applyFont="1" applyFill="1" applyBorder="1" applyAlignment="1">
      <alignment horizontal="left" vertical="top" wrapText="1"/>
      <protection/>
    </xf>
    <xf numFmtId="1" fontId="1" fillId="0" borderId="10" xfId="53" applyNumberFormat="1" applyFont="1" applyBorder="1" applyAlignment="1">
      <alignment horizontal="center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top"/>
      <protection/>
    </xf>
    <xf numFmtId="1" fontId="4" fillId="0" borderId="10" xfId="53" applyNumberFormat="1" applyFont="1" applyFill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vertical="top"/>
      <protection/>
    </xf>
    <xf numFmtId="1" fontId="2" fillId="0" borderId="10" xfId="53" applyNumberFormat="1" applyFont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vertical="top" wrapText="1"/>
      <protection/>
    </xf>
    <xf numFmtId="0" fontId="2" fillId="0" borderId="10" xfId="53" applyFont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horizontal="center"/>
      <protection/>
    </xf>
    <xf numFmtId="1" fontId="1" fillId="0" borderId="10" xfId="53" applyNumberFormat="1" applyFont="1" applyFill="1" applyBorder="1">
      <alignment/>
      <protection/>
    </xf>
    <xf numFmtId="0" fontId="1" fillId="0" borderId="10" xfId="0" applyFont="1" applyBorder="1" applyAlignment="1">
      <alignment/>
    </xf>
    <xf numFmtId="1" fontId="1" fillId="0" borderId="10" xfId="53" applyNumberFormat="1" applyFont="1" applyFill="1" applyBorder="1" applyAlignment="1">
      <alignment vertical="top"/>
      <protection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/>
    </xf>
    <xf numFmtId="1" fontId="2" fillId="0" borderId="13" xfId="53" applyNumberFormat="1" applyFont="1" applyFill="1" applyBorder="1" applyAlignment="1">
      <alignment vertical="top"/>
      <protection/>
    </xf>
    <xf numFmtId="1" fontId="2" fillId="0" borderId="13" xfId="53" applyNumberFormat="1" applyFont="1" applyFill="1" applyBorder="1" applyAlignment="1">
      <alignment vertical="top" wrapText="1"/>
      <protection/>
    </xf>
    <xf numFmtId="1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0" fontId="0" fillId="0" borderId="0" xfId="52" applyFont="1">
      <alignment/>
      <protection/>
    </xf>
    <xf numFmtId="0" fontId="0" fillId="0" borderId="0" xfId="53" applyFont="1">
      <alignment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0" applyFont="1" applyFill="1" applyBorder="1" applyAlignment="1">
      <alignment/>
    </xf>
    <xf numFmtId="1" fontId="2" fillId="0" borderId="0" xfId="53" applyNumberFormat="1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Обычный_Тарифы дома МС Сипайловски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60.28125" style="0" customWidth="1"/>
    <col min="2" max="2" width="18.7109375" style="0" customWidth="1"/>
  </cols>
  <sheetData>
    <row r="1" spans="1:2" ht="12.75">
      <c r="A1" s="1" t="s">
        <v>0</v>
      </c>
      <c r="B1" s="2"/>
    </row>
    <row r="2" spans="1:2" ht="33.75" customHeight="1">
      <c r="A2" s="1" t="s">
        <v>35</v>
      </c>
      <c r="B2" s="2"/>
    </row>
    <row r="3" spans="1:2" ht="3" customHeight="1">
      <c r="A3" s="3"/>
      <c r="B3" s="2"/>
    </row>
    <row r="4" spans="1:2" ht="12.75">
      <c r="A4" s="4" t="s">
        <v>1</v>
      </c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12</v>
      </c>
      <c r="B6" s="36">
        <v>31481</v>
      </c>
    </row>
    <row r="7" spans="1:2" ht="12.75">
      <c r="A7" s="9" t="s">
        <v>5</v>
      </c>
      <c r="B7" s="37">
        <v>624481</v>
      </c>
    </row>
    <row r="8" spans="1:2" ht="12.75">
      <c r="A8" s="9" t="s">
        <v>6</v>
      </c>
      <c r="B8" s="37">
        <v>628129</v>
      </c>
    </row>
    <row r="9" spans="1:2" ht="12.75">
      <c r="A9" s="10" t="s">
        <v>7</v>
      </c>
      <c r="B9" s="38">
        <v>60785</v>
      </c>
    </row>
    <row r="10" spans="1:2" ht="12.75">
      <c r="A10" s="12" t="s">
        <v>8</v>
      </c>
      <c r="B10" s="37">
        <v>57435</v>
      </c>
    </row>
    <row r="11" spans="1:2" ht="12.75">
      <c r="A11" s="9" t="s">
        <v>9</v>
      </c>
      <c r="B11" s="39">
        <v>18620</v>
      </c>
    </row>
    <row r="12" spans="1:2" ht="12.75">
      <c r="A12" s="13" t="s">
        <v>10</v>
      </c>
      <c r="B12" s="40">
        <v>14868</v>
      </c>
    </row>
    <row r="13" spans="1:2" ht="12.75">
      <c r="A13" s="14" t="s">
        <v>11</v>
      </c>
      <c r="B13" s="15">
        <f>B8+B10+B12</f>
        <v>700432</v>
      </c>
    </row>
    <row r="14" spans="1:2" ht="12.75">
      <c r="A14" s="16" t="s">
        <v>36</v>
      </c>
      <c r="B14" s="37">
        <f>B6+B7+B9-B13</f>
        <v>16315</v>
      </c>
    </row>
    <row r="15" spans="1:2" ht="10.5" customHeight="1">
      <c r="A15" s="6" t="s">
        <v>13</v>
      </c>
      <c r="B15" s="17" t="s">
        <v>4</v>
      </c>
    </row>
    <row r="16" spans="1:2" ht="12.75">
      <c r="A16" s="18" t="s">
        <v>37</v>
      </c>
      <c r="B16" s="58">
        <v>-98756</v>
      </c>
    </row>
    <row r="17" spans="1:2" ht="12.75">
      <c r="A17" s="19" t="s">
        <v>14</v>
      </c>
      <c r="B17" s="20">
        <f>SUM(B18:B31)</f>
        <v>453906</v>
      </c>
    </row>
    <row r="18" spans="1:2" ht="12.75">
      <c r="A18" s="21" t="s">
        <v>15</v>
      </c>
      <c r="B18" s="42">
        <f>3536+17275+5082+8910</f>
        <v>34803</v>
      </c>
    </row>
    <row r="19" spans="1:2" ht="15.75" customHeight="1">
      <c r="A19" s="21" t="s">
        <v>16</v>
      </c>
      <c r="B19" s="42">
        <v>230850</v>
      </c>
    </row>
    <row r="20" spans="1:2" ht="12.75">
      <c r="A20" s="21" t="s">
        <v>38</v>
      </c>
      <c r="B20" s="42">
        <v>806</v>
      </c>
    </row>
    <row r="21" spans="1:2" ht="12.75">
      <c r="A21" s="21" t="s">
        <v>39</v>
      </c>
      <c r="B21" s="42">
        <f>2007+1636</f>
        <v>3643</v>
      </c>
    </row>
    <row r="22" spans="1:2" ht="12.75">
      <c r="A22" s="21" t="s">
        <v>40</v>
      </c>
      <c r="B22" s="42">
        <v>123829</v>
      </c>
    </row>
    <row r="23" spans="1:2" ht="12.75">
      <c r="A23" s="21" t="s">
        <v>41</v>
      </c>
      <c r="B23" s="42">
        <v>1223</v>
      </c>
    </row>
    <row r="24" spans="1:2" ht="15" customHeight="1">
      <c r="A24" s="41" t="s">
        <v>42</v>
      </c>
      <c r="B24" s="42">
        <v>1748</v>
      </c>
    </row>
    <row r="25" spans="1:2" ht="12.75">
      <c r="A25" s="21" t="s">
        <v>17</v>
      </c>
      <c r="B25" s="42">
        <v>35054</v>
      </c>
    </row>
    <row r="26" spans="1:2" ht="12.75">
      <c r="A26" s="21" t="s">
        <v>18</v>
      </c>
      <c r="B26" s="42">
        <v>5497</v>
      </c>
    </row>
    <row r="27" spans="1:2" ht="12.75">
      <c r="A27" s="43" t="s">
        <v>43</v>
      </c>
      <c r="B27" s="42">
        <v>313</v>
      </c>
    </row>
    <row r="28" spans="1:2" ht="12.75">
      <c r="A28" s="41" t="s">
        <v>44</v>
      </c>
      <c r="B28" s="44">
        <v>8167</v>
      </c>
    </row>
    <row r="29" spans="1:2" ht="12.75">
      <c r="A29" s="21" t="s">
        <v>19</v>
      </c>
      <c r="B29" s="42">
        <f>2199+2588+2038</f>
        <v>6825</v>
      </c>
    </row>
    <row r="30" spans="1:2" ht="12.75">
      <c r="A30" s="21" t="s">
        <v>45</v>
      </c>
      <c r="B30" s="42">
        <v>1148</v>
      </c>
    </row>
    <row r="31" spans="1:2" ht="12.75">
      <c r="A31" s="45" t="s">
        <v>46</v>
      </c>
      <c r="B31" s="11"/>
    </row>
    <row r="32" spans="1:2" ht="24">
      <c r="A32" s="22" t="s">
        <v>20</v>
      </c>
      <c r="B32" s="23">
        <v>22557</v>
      </c>
    </row>
    <row r="33" spans="1:2" ht="24">
      <c r="A33" s="24" t="s">
        <v>21</v>
      </c>
      <c r="B33" s="20">
        <f>B34+B39</f>
        <v>145104</v>
      </c>
    </row>
    <row r="34" spans="1:2" ht="12.75">
      <c r="A34" s="25" t="s">
        <v>22</v>
      </c>
      <c r="B34" s="26">
        <f>B35+B36+B37</f>
        <v>55865</v>
      </c>
    </row>
    <row r="35" spans="1:2" ht="12.75">
      <c r="A35" s="27" t="s">
        <v>23</v>
      </c>
      <c r="B35" s="28">
        <v>34355</v>
      </c>
    </row>
    <row r="36" spans="1:2" ht="12.75">
      <c r="A36" s="29" t="s">
        <v>24</v>
      </c>
      <c r="B36" s="28">
        <v>21141</v>
      </c>
    </row>
    <row r="37" spans="1:2" ht="12.75">
      <c r="A37" s="27" t="s">
        <v>25</v>
      </c>
      <c r="B37" s="28">
        <v>369</v>
      </c>
    </row>
    <row r="38" spans="1:2" ht="12.75">
      <c r="A38" s="27" t="s">
        <v>26</v>
      </c>
      <c r="B38" s="30">
        <v>4594</v>
      </c>
    </row>
    <row r="39" spans="1:2" ht="12.75">
      <c r="A39" s="25" t="s">
        <v>27</v>
      </c>
      <c r="B39" s="26">
        <f>B40+B41</f>
        <v>89239</v>
      </c>
    </row>
    <row r="40" spans="1:2" ht="12.75">
      <c r="A40" s="27" t="s">
        <v>28</v>
      </c>
      <c r="B40" s="28">
        <v>64660</v>
      </c>
    </row>
    <row r="41" spans="1:2" ht="12.75">
      <c r="A41" s="27" t="s">
        <v>29</v>
      </c>
      <c r="B41" s="31">
        <v>24579</v>
      </c>
    </row>
    <row r="42" spans="1:2" ht="12.75">
      <c r="A42" s="32" t="s">
        <v>30</v>
      </c>
      <c r="B42" s="23">
        <v>23092</v>
      </c>
    </row>
    <row r="43" spans="1:2" ht="12.75">
      <c r="A43" s="33" t="s">
        <v>31</v>
      </c>
      <c r="B43" s="20">
        <f>B44+B50</f>
        <v>88608</v>
      </c>
    </row>
    <row r="44" spans="1:2" ht="12.75">
      <c r="A44" s="46" t="s">
        <v>47</v>
      </c>
      <c r="B44" s="20">
        <f>B45+B46+B47+B48+B49</f>
        <v>52442</v>
      </c>
    </row>
    <row r="45" spans="1:2" ht="12.75">
      <c r="A45" s="46" t="s">
        <v>48</v>
      </c>
      <c r="B45" s="47">
        <v>16032</v>
      </c>
    </row>
    <row r="46" spans="1:2" ht="12.75">
      <c r="A46" s="46" t="s">
        <v>49</v>
      </c>
      <c r="B46" s="47">
        <v>23797</v>
      </c>
    </row>
    <row r="47" spans="1:2" ht="12.75">
      <c r="A47" s="46" t="s">
        <v>50</v>
      </c>
      <c r="B47" s="47">
        <v>1554</v>
      </c>
    </row>
    <row r="48" spans="1:2" ht="12.75">
      <c r="A48" s="46" t="s">
        <v>51</v>
      </c>
      <c r="B48" s="47">
        <v>734</v>
      </c>
    </row>
    <row r="49" spans="1:2" ht="12.75">
      <c r="A49" s="46" t="s">
        <v>52</v>
      </c>
      <c r="B49" s="47">
        <f>6882+1752+1691</f>
        <v>10325</v>
      </c>
    </row>
    <row r="50" spans="1:2" ht="12.75">
      <c r="A50" s="46" t="s">
        <v>53</v>
      </c>
      <c r="B50" s="28">
        <f>35942+224</f>
        <v>36166</v>
      </c>
    </row>
    <row r="51" spans="1:2" ht="12.75">
      <c r="A51" s="34" t="s">
        <v>32</v>
      </c>
      <c r="B51" s="20">
        <f>B43+B42+B33+B32+B17</f>
        <v>733267</v>
      </c>
    </row>
    <row r="52" spans="1:2" ht="12.75">
      <c r="A52" s="21" t="s">
        <v>54</v>
      </c>
      <c r="B52" s="31">
        <v>4065</v>
      </c>
    </row>
    <row r="53" spans="1:2" ht="12.75">
      <c r="A53" s="34" t="s">
        <v>33</v>
      </c>
      <c r="B53" s="23">
        <f>B52+B51</f>
        <v>737332</v>
      </c>
    </row>
    <row r="54" spans="1:2" ht="12.75">
      <c r="A54" s="34" t="s">
        <v>34</v>
      </c>
      <c r="B54" s="20">
        <f>B53*1.18</f>
        <v>870051.76</v>
      </c>
    </row>
    <row r="55" spans="1:2" ht="12.75">
      <c r="A55" s="21" t="s">
        <v>55</v>
      </c>
      <c r="B55" s="35">
        <f>B13+B16-B54</f>
        <v>-268375.76</v>
      </c>
    </row>
    <row r="56" ht="36">
      <c r="A56" s="49" t="s">
        <v>56</v>
      </c>
    </row>
    <row r="57" ht="12.75">
      <c r="A57" s="48"/>
    </row>
  </sheetData>
  <sheetProtection/>
  <printOptions/>
  <pageMargins left="0.75" right="0.75" top="0.26" bottom="0.24" header="0.26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tabSelected="1" zoomScalePageLayoutView="0" workbookViewId="0" topLeftCell="A41">
      <selection activeCell="A60" sqref="A60:IV64"/>
    </sheetView>
  </sheetViews>
  <sheetFormatPr defaultColWidth="9.140625" defaultRowHeight="12.75"/>
  <cols>
    <col min="1" max="1" width="71.00390625" style="0" customWidth="1"/>
    <col min="2" max="2" width="18.7109375" style="0" customWidth="1"/>
  </cols>
  <sheetData>
    <row r="1" spans="1:2" ht="12.75">
      <c r="A1" s="1" t="s">
        <v>0</v>
      </c>
      <c r="B1" s="2"/>
    </row>
    <row r="2" spans="1:2" ht="27" customHeight="1">
      <c r="A2" s="1" t="s">
        <v>35</v>
      </c>
      <c r="B2" s="2"/>
    </row>
    <row r="3" spans="1:2" ht="0.75" customHeight="1">
      <c r="A3" s="3"/>
      <c r="B3" s="2"/>
    </row>
    <row r="4" spans="1:2" ht="12.75">
      <c r="A4" s="4" t="s">
        <v>1</v>
      </c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12</v>
      </c>
      <c r="B6" s="36">
        <v>31481</v>
      </c>
    </row>
    <row r="7" spans="1:2" ht="12.75">
      <c r="A7" s="9" t="s">
        <v>5</v>
      </c>
      <c r="B7" s="37">
        <v>624481</v>
      </c>
    </row>
    <row r="8" spans="1:2" ht="12.75">
      <c r="A8" s="9" t="s">
        <v>6</v>
      </c>
      <c r="B8" s="37">
        <v>628129</v>
      </c>
    </row>
    <row r="9" spans="1:2" ht="12.75">
      <c r="A9" s="10" t="s">
        <v>7</v>
      </c>
      <c r="B9" s="38">
        <v>60785</v>
      </c>
    </row>
    <row r="10" spans="1:2" ht="12.75">
      <c r="A10" s="12" t="s">
        <v>8</v>
      </c>
      <c r="B10" s="37">
        <v>57435</v>
      </c>
    </row>
    <row r="11" spans="1:2" ht="12.75">
      <c r="A11" s="9" t="s">
        <v>9</v>
      </c>
      <c r="B11" s="39">
        <v>18620</v>
      </c>
    </row>
    <row r="12" spans="1:2" ht="12.75">
      <c r="A12" s="13" t="s">
        <v>10</v>
      </c>
      <c r="B12" s="40">
        <v>14868</v>
      </c>
    </row>
    <row r="13" spans="1:2" ht="12.75">
      <c r="A13" s="14" t="s">
        <v>11</v>
      </c>
      <c r="B13" s="15">
        <f>B8+B10+B12</f>
        <v>700432</v>
      </c>
    </row>
    <row r="14" spans="1:2" ht="12.75">
      <c r="A14" s="16" t="s">
        <v>36</v>
      </c>
      <c r="B14" s="37">
        <f>B6+B7+B9-B13</f>
        <v>16315</v>
      </c>
    </row>
    <row r="15" spans="1:2" ht="10.5" customHeight="1">
      <c r="A15" s="6" t="s">
        <v>13</v>
      </c>
      <c r="B15" s="17" t="s">
        <v>4</v>
      </c>
    </row>
    <row r="16" spans="1:2" ht="12.75">
      <c r="A16" s="18" t="s">
        <v>37</v>
      </c>
      <c r="B16" s="58">
        <v>-98756</v>
      </c>
    </row>
    <row r="17" spans="1:2" ht="12.75">
      <c r="A17" s="19" t="s">
        <v>14</v>
      </c>
      <c r="B17" s="20">
        <f>SUM(B18:B31)</f>
        <v>453906</v>
      </c>
    </row>
    <row r="18" spans="1:2" ht="12.75">
      <c r="A18" s="21" t="s">
        <v>15</v>
      </c>
      <c r="B18" s="42">
        <f>3536+17275+5082+8910</f>
        <v>34803</v>
      </c>
    </row>
    <row r="19" spans="1:2" ht="15.75" customHeight="1">
      <c r="A19" s="21" t="s">
        <v>16</v>
      </c>
      <c r="B19" s="42">
        <v>230850</v>
      </c>
    </row>
    <row r="20" spans="1:2" ht="12.75">
      <c r="A20" s="21" t="s">
        <v>38</v>
      </c>
      <c r="B20" s="42">
        <v>806</v>
      </c>
    </row>
    <row r="21" spans="1:2" ht="12.75">
      <c r="A21" s="21" t="s">
        <v>39</v>
      </c>
      <c r="B21" s="42">
        <f>2007+1636</f>
        <v>3643</v>
      </c>
    </row>
    <row r="22" spans="1:2" ht="12.75">
      <c r="A22" s="21" t="s">
        <v>40</v>
      </c>
      <c r="B22" s="42">
        <v>123829</v>
      </c>
    </row>
    <row r="23" spans="1:2" ht="12.75">
      <c r="A23" s="21" t="s">
        <v>41</v>
      </c>
      <c r="B23" s="42">
        <v>1223</v>
      </c>
    </row>
    <row r="24" spans="1:2" ht="15" customHeight="1">
      <c r="A24" s="41" t="s">
        <v>42</v>
      </c>
      <c r="B24" s="42">
        <v>1748</v>
      </c>
    </row>
    <row r="25" spans="1:2" ht="12.75">
      <c r="A25" s="21" t="s">
        <v>17</v>
      </c>
      <c r="B25" s="42">
        <v>35054</v>
      </c>
    </row>
    <row r="26" spans="1:2" ht="12.75">
      <c r="A26" s="21" t="s">
        <v>18</v>
      </c>
      <c r="B26" s="42">
        <v>5497</v>
      </c>
    </row>
    <row r="27" spans="1:2" ht="12.75">
      <c r="A27" s="43" t="s">
        <v>43</v>
      </c>
      <c r="B27" s="42">
        <v>313</v>
      </c>
    </row>
    <row r="28" spans="1:2" ht="12.75">
      <c r="A28" s="41" t="s">
        <v>44</v>
      </c>
      <c r="B28" s="44">
        <v>8167</v>
      </c>
    </row>
    <row r="29" spans="1:2" ht="12.75">
      <c r="A29" s="21" t="s">
        <v>19</v>
      </c>
      <c r="B29" s="42">
        <f>2199+2588+2038</f>
        <v>6825</v>
      </c>
    </row>
    <row r="30" spans="1:2" ht="12.75">
      <c r="A30" s="21" t="s">
        <v>45</v>
      </c>
      <c r="B30" s="42">
        <v>1148</v>
      </c>
    </row>
    <row r="31" spans="1:2" ht="12.75" hidden="1">
      <c r="A31" s="45" t="s">
        <v>46</v>
      </c>
      <c r="B31" s="11"/>
    </row>
    <row r="32" spans="1:2" ht="24">
      <c r="A32" s="22" t="s">
        <v>20</v>
      </c>
      <c r="B32" s="23">
        <v>22557</v>
      </c>
    </row>
    <row r="33" spans="1:2" ht="12.75">
      <c r="A33" s="24" t="s">
        <v>21</v>
      </c>
      <c r="B33" s="20">
        <f>B34+B39</f>
        <v>145104</v>
      </c>
    </row>
    <row r="34" spans="1:2" ht="12.75">
      <c r="A34" s="25" t="s">
        <v>22</v>
      </c>
      <c r="B34" s="26">
        <f>B35+B36+B37</f>
        <v>55865</v>
      </c>
    </row>
    <row r="35" spans="1:2" ht="12.75">
      <c r="A35" s="27" t="s">
        <v>23</v>
      </c>
      <c r="B35" s="28">
        <v>34355</v>
      </c>
    </row>
    <row r="36" spans="1:2" ht="12.75">
      <c r="A36" s="29" t="s">
        <v>24</v>
      </c>
      <c r="B36" s="28">
        <v>21141</v>
      </c>
    </row>
    <row r="37" spans="1:2" ht="12.75">
      <c r="A37" s="27" t="s">
        <v>25</v>
      </c>
      <c r="B37" s="28">
        <v>369</v>
      </c>
    </row>
    <row r="38" spans="1:2" ht="12.75">
      <c r="A38" s="27" t="s">
        <v>26</v>
      </c>
      <c r="B38" s="30">
        <v>4594</v>
      </c>
    </row>
    <row r="39" spans="1:2" ht="12.75">
      <c r="A39" s="25" t="s">
        <v>27</v>
      </c>
      <c r="B39" s="26">
        <f>B40+B41</f>
        <v>89239</v>
      </c>
    </row>
    <row r="40" spans="1:2" ht="12.75">
      <c r="A40" s="27" t="s">
        <v>28</v>
      </c>
      <c r="B40" s="28">
        <v>64660</v>
      </c>
    </row>
    <row r="41" spans="1:2" ht="12.75">
      <c r="A41" s="27" t="s">
        <v>29</v>
      </c>
      <c r="B41" s="31">
        <v>24579</v>
      </c>
    </row>
    <row r="42" spans="1:2" ht="12.75">
      <c r="A42" s="32" t="s">
        <v>30</v>
      </c>
      <c r="B42" s="23">
        <v>23092</v>
      </c>
    </row>
    <row r="43" spans="1:2" ht="12.75">
      <c r="A43" s="33" t="s">
        <v>31</v>
      </c>
      <c r="B43" s="20">
        <f>B44+B50</f>
        <v>88608</v>
      </c>
    </row>
    <row r="44" spans="1:2" ht="12.75">
      <c r="A44" s="46" t="s">
        <v>47</v>
      </c>
      <c r="B44" s="20">
        <f>B45+B46+B47+B48+B49</f>
        <v>52442</v>
      </c>
    </row>
    <row r="45" spans="1:2" ht="12.75">
      <c r="A45" s="46" t="s">
        <v>48</v>
      </c>
      <c r="B45" s="47">
        <v>16032</v>
      </c>
    </row>
    <row r="46" spans="1:2" ht="12.75">
      <c r="A46" s="46" t="s">
        <v>49</v>
      </c>
      <c r="B46" s="47">
        <v>23797</v>
      </c>
    </row>
    <row r="47" spans="1:2" ht="12.75">
      <c r="A47" s="46" t="s">
        <v>50</v>
      </c>
      <c r="B47" s="47">
        <v>1554</v>
      </c>
    </row>
    <row r="48" spans="1:2" ht="12.75">
      <c r="A48" s="46" t="s">
        <v>51</v>
      </c>
      <c r="B48" s="47">
        <v>734</v>
      </c>
    </row>
    <row r="49" spans="1:2" ht="12.75">
      <c r="A49" s="46" t="s">
        <v>52</v>
      </c>
      <c r="B49" s="47">
        <f>6882+1752+1691</f>
        <v>10325</v>
      </c>
    </row>
    <row r="50" spans="1:2" ht="12.75">
      <c r="A50" s="46" t="s">
        <v>53</v>
      </c>
      <c r="B50" s="28">
        <f>35942+224</f>
        <v>36166</v>
      </c>
    </row>
    <row r="51" spans="1:2" ht="12.75">
      <c r="A51" s="34" t="s">
        <v>32</v>
      </c>
      <c r="B51" s="20">
        <f>B43+B42+B33+B32+B17</f>
        <v>733267</v>
      </c>
    </row>
    <row r="52" spans="1:2" ht="12.75">
      <c r="A52" s="21" t="s">
        <v>54</v>
      </c>
      <c r="B52" s="31">
        <v>4065</v>
      </c>
    </row>
    <row r="53" spans="1:2" ht="12.75">
      <c r="A53" s="34" t="s">
        <v>33</v>
      </c>
      <c r="B53" s="23">
        <f>B52+B51</f>
        <v>737332</v>
      </c>
    </row>
    <row r="54" spans="1:2" ht="12.75">
      <c r="A54" s="34" t="s">
        <v>34</v>
      </c>
      <c r="B54" s="20">
        <f>B53*1.18</f>
        <v>870051.76</v>
      </c>
    </row>
    <row r="55" spans="1:2" ht="12.75">
      <c r="A55" s="21" t="s">
        <v>55</v>
      </c>
      <c r="B55" s="35">
        <f>B13+B16-B54</f>
        <v>-268375.76</v>
      </c>
    </row>
    <row r="56" spans="1:2" ht="21.75" customHeight="1">
      <c r="A56" s="51" t="s">
        <v>57</v>
      </c>
      <c r="B56" s="52">
        <v>31991.78</v>
      </c>
    </row>
    <row r="57" spans="1:2" ht="12.75" customHeight="1">
      <c r="A57" s="21" t="s">
        <v>58</v>
      </c>
      <c r="B57" s="52">
        <v>-236384.22</v>
      </c>
    </row>
    <row r="58" spans="1:2" ht="12.75">
      <c r="A58" s="59"/>
      <c r="B58" s="50"/>
    </row>
    <row r="59" ht="24" hidden="1">
      <c r="A59" s="60" t="s">
        <v>56</v>
      </c>
    </row>
    <row r="60" spans="1:2" ht="12.75">
      <c r="A60" s="53"/>
      <c r="B60" s="54"/>
    </row>
    <row r="61" spans="1:2" ht="12.75">
      <c r="A61" s="53"/>
      <c r="B61" s="55"/>
    </row>
    <row r="62" spans="1:2" ht="12.75">
      <c r="A62" s="53"/>
      <c r="B62" s="56"/>
    </row>
    <row r="63" spans="1:2" ht="12.75">
      <c r="A63" s="53"/>
      <c r="B63" s="56"/>
    </row>
    <row r="64" spans="1:2" ht="12.75">
      <c r="A64" s="53"/>
      <c r="B64" s="55"/>
    </row>
    <row r="65" spans="1:2" ht="12.75">
      <c r="A65" s="57"/>
      <c r="B65" s="54"/>
    </row>
  </sheetData>
  <sheetProtection/>
  <printOptions/>
  <pageMargins left="0.75" right="0.32" top="0.26" bottom="0.24" header="0.2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2014-08-04T05:49:34Z</cp:lastPrinted>
  <dcterms:created xsi:type="dcterms:W3CDTF">1996-10-08T23:32:33Z</dcterms:created>
  <dcterms:modified xsi:type="dcterms:W3CDTF">2014-08-18T02:55:38Z</dcterms:modified>
  <cp:category/>
  <cp:version/>
  <cp:contentType/>
  <cp:contentStatus/>
</cp:coreProperties>
</file>